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80" windowWidth="15480" windowHeight="1042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L72"/>
  <c r="K72"/>
  <c r="J72"/>
  <c r="K71"/>
  <c r="K70"/>
  <c r="L69"/>
  <c r="K69"/>
  <c r="J69"/>
  <c r="K68"/>
  <c r="K67"/>
  <c r="L66"/>
  <c r="K66"/>
  <c r="J66"/>
  <c r="K65"/>
  <c r="K64"/>
  <c r="K63"/>
  <c r="K62"/>
  <c r="L61"/>
  <c r="K61"/>
  <c r="J61"/>
  <c r="K60"/>
  <c r="K59"/>
  <c r="L58"/>
  <c r="K58"/>
  <c r="J58"/>
  <c r="K57"/>
  <c r="L56"/>
  <c r="K56"/>
  <c r="J56"/>
  <c r="K55"/>
  <c r="K54"/>
  <c r="L53"/>
  <c r="K53"/>
  <c r="J53"/>
  <c r="K52"/>
  <c r="K51"/>
  <c r="K50"/>
  <c r="L49"/>
  <c r="K49"/>
  <c r="J49"/>
  <c r="K48"/>
  <c r="K47"/>
  <c r="L46"/>
  <c r="K46"/>
  <c r="J46"/>
  <c r="K45"/>
  <c r="K44"/>
  <c r="K43"/>
  <c r="L42"/>
  <c r="K42"/>
  <c r="J42"/>
  <c r="K41"/>
  <c r="K40"/>
  <c r="L39"/>
  <c r="K39"/>
  <c r="J39"/>
  <c r="K38"/>
  <c r="L37"/>
  <c r="K37"/>
  <c r="J37"/>
  <c r="K36"/>
  <c r="K35"/>
  <c r="L34"/>
  <c r="K34"/>
  <c r="J34"/>
  <c r="K33"/>
  <c r="K32"/>
  <c r="L31"/>
  <c r="K31"/>
  <c r="J31"/>
  <c r="K30"/>
  <c r="K29"/>
  <c r="L28"/>
  <c r="K28"/>
  <c r="J28"/>
  <c r="L27"/>
  <c r="K27"/>
  <c r="J27"/>
  <c r="L26"/>
  <c r="K26"/>
  <c r="J26"/>
  <c r="L25"/>
  <c r="K25"/>
  <c r="J25"/>
  <c r="K24"/>
  <c r="K23"/>
  <c r="L22"/>
  <c r="K22"/>
  <c r="J22"/>
  <c r="L21"/>
  <c r="K21"/>
  <c r="J21"/>
  <c r="L20"/>
  <c r="K20"/>
  <c r="J20"/>
  <c r="K19"/>
  <c r="K18"/>
  <c r="K17"/>
  <c r="L252"/>
  <c r="K252"/>
  <c r="J252"/>
  <c r="K251"/>
  <c r="K250"/>
  <c r="K249"/>
  <c r="L248"/>
  <c r="K248"/>
  <c r="J248"/>
  <c r="K247"/>
  <c r="K246"/>
  <c r="K245"/>
  <c r="K244"/>
  <c r="K243"/>
  <c r="L242"/>
  <c r="K242"/>
  <c r="J242"/>
  <c r="K241"/>
  <c r="K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L224"/>
  <c r="K224"/>
  <c r="J224"/>
  <c r="K223"/>
  <c r="K222"/>
  <c r="K221"/>
  <c r="K220"/>
  <c r="K219"/>
  <c r="K218"/>
  <c r="L217"/>
  <c r="K217"/>
  <c r="J217"/>
  <c r="K216"/>
  <c r="K215"/>
  <c r="K214"/>
  <c r="L213"/>
  <c r="K213"/>
  <c r="J213"/>
  <c r="K212"/>
  <c r="K211"/>
  <c r="K210"/>
  <c r="L209"/>
  <c r="K209"/>
  <c r="J209"/>
  <c r="K208"/>
  <c r="K207"/>
  <c r="K206"/>
  <c r="K205"/>
  <c r="L204"/>
  <c r="K204"/>
  <c r="J204"/>
  <c r="K203"/>
  <c r="K202"/>
  <c r="K201"/>
  <c r="K200"/>
  <c r="K199"/>
  <c r="L198"/>
  <c r="K198"/>
  <c r="J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K182"/>
  <c r="L181"/>
  <c r="K181"/>
  <c r="J181"/>
  <c r="K180"/>
  <c r="K179"/>
  <c r="K178"/>
  <c r="K177"/>
  <c r="K176"/>
  <c r="L175"/>
  <c r="K175"/>
  <c r="J175"/>
  <c r="K174"/>
  <c r="K173"/>
  <c r="K172"/>
  <c r="L171"/>
  <c r="K171"/>
  <c r="J171"/>
  <c r="K170"/>
  <c r="K169"/>
  <c r="K168"/>
  <c r="L167"/>
  <c r="K167"/>
  <c r="J167"/>
  <c r="K166"/>
  <c r="K165"/>
  <c r="K164"/>
  <c r="K163"/>
  <c r="K162"/>
  <c r="L161"/>
  <c r="K161"/>
  <c r="J161"/>
  <c r="K160"/>
  <c r="K159"/>
  <c r="K158"/>
  <c r="K157"/>
  <c r="K156"/>
  <c r="L155"/>
  <c r="K155"/>
  <c r="J155"/>
  <c r="K154"/>
  <c r="K153"/>
  <c r="L152"/>
  <c r="K152"/>
  <c r="J152"/>
  <c r="L151"/>
  <c r="K151"/>
  <c r="J151"/>
  <c r="K150"/>
  <c r="K149"/>
  <c r="K148"/>
  <c r="K147"/>
  <c r="K146"/>
  <c r="L145"/>
  <c r="K145"/>
  <c r="J145"/>
  <c r="L144"/>
  <c r="K144"/>
  <c r="J144"/>
  <c r="K143"/>
  <c r="K142"/>
  <c r="K141"/>
  <c r="L140"/>
  <c r="K140"/>
  <c r="J140"/>
  <c r="K139"/>
  <c r="K138"/>
  <c r="K137"/>
  <c r="L136"/>
  <c r="K136"/>
  <c r="J136"/>
  <c r="K135"/>
  <c r="K134"/>
  <c r="K133"/>
  <c r="K132"/>
  <c r="L131"/>
  <c r="K131"/>
  <c r="J131"/>
  <c r="K130"/>
  <c r="K129"/>
  <c r="K128"/>
  <c r="L127"/>
  <c r="K127"/>
  <c r="J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L115"/>
  <c r="K115"/>
  <c r="J115"/>
  <c r="L114"/>
  <c r="K114"/>
  <c r="J114"/>
  <c r="L113"/>
  <c r="K113"/>
  <c r="J113"/>
  <c r="K112"/>
  <c r="L111"/>
  <c r="K111"/>
  <c r="J111"/>
  <c r="K110"/>
  <c r="K109"/>
  <c r="L108"/>
  <c r="K108"/>
  <c r="J108"/>
  <c r="L107"/>
  <c r="K107"/>
  <c r="J107"/>
  <c r="K106"/>
  <c r="K105"/>
  <c r="L104"/>
  <c r="K104"/>
  <c r="J104"/>
  <c r="L103"/>
  <c r="K103"/>
  <c r="J103"/>
  <c r="L102"/>
  <c r="K102"/>
  <c r="J102"/>
  <c r="K101"/>
  <c r="K100"/>
  <c r="K99"/>
  <c r="K98"/>
  <c r="L97"/>
  <c r="K97"/>
  <c r="J97"/>
  <c r="L96"/>
  <c r="K96"/>
  <c r="J96"/>
  <c r="L95"/>
  <c r="K95"/>
  <c r="J95"/>
  <c r="K94"/>
  <c r="K93"/>
  <c r="K92"/>
  <c r="K91"/>
  <c r="K90"/>
  <c r="L281"/>
  <c r="K281"/>
  <c r="K280"/>
  <c r="K279"/>
  <c r="K278"/>
  <c r="L285"/>
  <c r="K285"/>
  <c r="K284"/>
  <c r="K283"/>
  <c r="K282"/>
  <c r="I255"/>
  <c r="H263"/>
  <c r="H255" s="1"/>
  <c r="I263"/>
  <c r="K267"/>
  <c r="J268"/>
  <c r="K268"/>
  <c r="L268"/>
  <c r="K272"/>
  <c r="J273"/>
  <c r="K273"/>
  <c r="L273"/>
  <c r="J275"/>
  <c r="J263" s="1"/>
  <c r="J276"/>
  <c r="J277"/>
</calcChain>
</file>

<file path=xl/sharedStrings.xml><?xml version="1.0" encoding="utf-8"?>
<sst xmlns="http://schemas.openxmlformats.org/spreadsheetml/2006/main" count="1509" uniqueCount="504">
  <si>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</si>
  <si>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</si>
  <si>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</si>
  <si>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</si>
  <si>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</si>
  <si>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</si>
  <si>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</si>
  <si>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</si>
  <si>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</si>
  <si>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</si>
  <si>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</si>
  <si>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</si>
  <si>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</si>
  <si>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</si>
  <si>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</si>
  <si>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</si>
  <si>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</si>
  <si>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</si>
  <si>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</si>
  <si>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</si>
  <si>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</si>
  <si>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</si>
  <si>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</si>
  <si>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</si>
  <si>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</si>
  <si>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</si>
  <si>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</si>
  <si>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</si>
  <si>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</si>
  <si>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</si>
  <si>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</si>
  <si>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</si>
  <si>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</si>
  <si>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</si>
  <si>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</si>
  <si>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</si>
  <si>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</si>
  <si>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</si>
  <si>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</si>
  <si>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</si>
  <si>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</si>
  <si>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</si>
  <si>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</si>
  <si>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</si>
  <si>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</si>
  <si>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</si>
  <si>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</si>
  <si>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</si>
  <si>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</si>
  <si>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</si>
  <si>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</si>
  <si>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</si>
  <si>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</si>
  <si>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</si>
  <si>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</si>
  <si>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</si>
  <si>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</si>
  <si>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</si>
  <si>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</si>
  <si>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</si>
  <si>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</si>
  <si>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</si>
  <si>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июня 2017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</si>
  <si>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</si>
  <si>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</si>
  <si>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</si>
  <si>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</si>
  <si>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</si>
  <si>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</si>
  <si>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01.06.2017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</si>
  <si>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</si>
  <si>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</si>
  <si>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</si>
  <si>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</si>
  <si>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</si>
  <si>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</si>
  <si>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</si>
  <si>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</si>
  <si>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</si>
  <si>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</si>
  <si>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</si>
  <si>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</si>
  <si>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</si>
  <si>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</si>
  <si>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</si>
  <si>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</si>
  <si>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</si>
  <si>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</si>
  <si>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</si>
  <si>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</si>
  <si>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</si>
  <si>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</si>
  <si>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</si>
  <si>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</si>
  <si>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</si>
  <si>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</si>
  <si>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</si>
  <si>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</si>
  <si>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</si>
  <si>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</si>
  <si>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</si>
  <si>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</si>
  <si>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</si>
  <si>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</si>
  <si>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</si>
  <si>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</si>
  <si>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</si>
  <si>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</si>
  <si>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</si>
  <si>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</si>
  <si>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</si>
  <si>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</si>
  <si>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</si>
  <si>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</si>
  <si>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</si>
  <si>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</si>
  <si>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</si>
  <si>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</si>
  <si>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</si>
  <si>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</si>
  <si>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</si>
  <si>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</si>
  <si>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</si>
  <si>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</si>
  <si>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</si>
  <si>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</si>
  <si>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</si>
  <si>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</si>
  <si>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</si>
  <si>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</si>
  <si>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</si>
  <si>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</si>
  <si>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i6_00001042020001000800</t>
  </si>
  <si>
    <t>800</t>
  </si>
  <si>
    <t>Исполнение судебных актов</t>
  </si>
  <si>
    <t>i6_00001042020001000830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</si>
  <si>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</si>
  <si>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</si>
  <si>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</si>
  <si>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</si>
  <si>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</si>
  <si>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</si>
  <si>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</si>
  <si>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</si>
  <si>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</si>
  <si>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</si>
  <si>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</si>
  <si>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</si>
  <si>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</si>
  <si>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</si>
  <si>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</si>
  <si>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</si>
  <si>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</si>
  <si>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</si>
  <si>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</si>
  <si>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</si>
  <si>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</si>
  <si>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</si>
  <si>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</si>
  <si>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</si>
  <si>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</si>
  <si>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</si>
  <si>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</si>
  <si>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</si>
  <si>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</si>
  <si>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</si>
  <si>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</si>
  <si>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</si>
  <si>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</si>
  <si>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</si>
  <si>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</si>
  <si>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</si>
  <si>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</si>
  <si>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</si>
  <si>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</si>
  <si>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</si>
  <si>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</si>
  <si>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</si>
  <si>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</si>
  <si>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</si>
  <si>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</si>
  <si>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</si>
  <si>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</si>
  <si>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</si>
  <si>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</si>
  <si>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</si>
  <si>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</si>
  <si>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</si>
  <si>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</si>
  <si>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</si>
  <si>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</si>
  <si>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</si>
  <si>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</si>
  <si>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</si>
  <si>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</si>
  <si>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</si>
  <si>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</si>
  <si>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</si>
  <si>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</si>
  <si>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</si>
  <si>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</si>
  <si>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</si>
  <si>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</si>
  <si>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</si>
  <si>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</si>
  <si>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</si>
  <si>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</si>
  <si>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</si>
  <si>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</si>
  <si>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</si>
  <si>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</si>
  <si>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</si>
  <si>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</si>
  <si>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</si>
  <si>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</si>
  <si>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</si>
  <si>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</si>
  <si>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</si>
  <si>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</si>
  <si>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</si>
  <si>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</si>
  <si>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</si>
  <si>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</si>
  <si>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</si>
  <si>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</si>
  <si>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</si>
  <si>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</si>
  <si>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</si>
  <si>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</si>
  <si>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</si>
  <si>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</si>
  <si>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</si>
  <si>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i5_00005022050025300000</t>
  </si>
  <si>
    <t>2050025300</t>
  </si>
  <si>
    <t>i6_00005022050025300200</t>
  </si>
  <si>
    <t>i6_00005022050025300240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</si>
  <si>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</si>
  <si>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</si>
  <si>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</si>
  <si>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</si>
  <si>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</si>
  <si>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</si>
  <si>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</si>
  <si>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</si>
  <si>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</si>
  <si>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</si>
  <si>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</si>
  <si>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</si>
  <si>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</si>
  <si>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</si>
  <si>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</si>
  <si>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i5_000050301004S2090000</t>
  </si>
  <si>
    <t>01004S2090</t>
  </si>
  <si>
    <t>i6_000050301004S2090200</t>
  </si>
  <si>
    <t>i6_000050301004S2090240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</si>
  <si>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</si>
  <si>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</si>
  <si>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</si>
  <si>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</si>
  <si>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</si>
  <si>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</si>
  <si>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</si>
  <si>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</si>
  <si>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</si>
  <si>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</si>
  <si>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Другие вопросы в области образования</t>
  </si>
  <si>
    <t>i3_00007090000000000000</t>
  </si>
  <si>
    <t>0709</t>
  </si>
  <si>
    <t>i5_00007092050071360000</t>
  </si>
  <si>
    <t>2050071360</t>
  </si>
  <si>
    <t>i6_00007092050071360200</t>
  </si>
  <si>
    <t>i6_00007092050071360240</t>
  </si>
  <si>
    <t>i5_00007092050072280000</t>
  </si>
  <si>
    <t>2050072280</t>
  </si>
  <si>
    <t>i6_00007092050072280200</t>
  </si>
  <si>
    <t>i6_00007092050072280240</t>
  </si>
  <si>
    <t>i5_000070920500S5370000</t>
  </si>
  <si>
    <t>20500S5370</t>
  </si>
  <si>
    <t>i6_000070920500S5370200</t>
  </si>
  <si>
    <t>i6_000070920500S5370240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</si>
  <si>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</si>
  <si>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</si>
  <si>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</si>
  <si>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</si>
  <si>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</si>
  <si>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</si>
  <si>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i4_00008012050000000000</t>
  </si>
  <si>
    <t>2050000000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</si>
  <si>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</si>
  <si>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</si>
  <si>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</si>
  <si>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</si>
  <si>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</si>
  <si>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</si>
  <si>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</si>
  <si>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</si>
  <si>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</si>
  <si>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</si>
  <si>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</si>
  <si>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</si>
  <si>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</si>
  <si>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Мероприятия, направленные на укрепление материально-технической базы муниципальных учреждений</t>
  </si>
  <si>
    <t>i5_00008012050025060000</t>
  </si>
  <si>
    <t>2050025060</t>
  </si>
  <si>
    <t>i6_00008012050025060600</t>
  </si>
  <si>
    <t>i6_00008012050025060620</t>
  </si>
  <si>
    <t>Субсидии автономным учреждениям на иные цели</t>
  </si>
  <si>
    <t>622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</si>
  <si>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</si>
  <si>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</si>
  <si>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</si>
  <si>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</si>
  <si>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</si>
  <si>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</si>
  <si>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</si>
  <si>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</si>
  <si>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</si>
  <si>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</si>
  <si>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</si>
  <si>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</si>
  <si>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</si>
  <si>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</si>
  <si>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</si>
  <si>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</si>
  <si>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</si>
  <si>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</si>
  <si>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</si>
  <si>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</si>
  <si>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</si>
  <si>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</si>
  <si>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</si>
  <si>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</si>
  <si>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</si>
  <si>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</si>
  <si>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</si>
  <si>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</si>
  <si>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</si>
  <si>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</si>
  <si>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</si>
  <si>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</si>
  <si>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</si>
  <si>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</si>
  <si>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</si>
  <si>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</si>
  <si>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</si>
  <si>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</si>
  <si>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</si>
  <si>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</si>
  <si>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</si>
  <si>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</si>
  <si>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</si>
  <si>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</si>
  <si>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</si>
  <si>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</si>
  <si>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</si>
  <si>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</si>
  <si>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</si>
  <si>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</si>
  <si>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</si>
  <si>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</si>
  <si>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</si>
  <si>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</si>
  <si>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</si>
  <si>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</si>
  <si>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</si>
  <si>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</si>
  <si>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</si>
  <si>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</si>
  <si>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</si>
  <si>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</si>
  <si>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</si>
  <si>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</si>
  <si>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</si>
  <si>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</si>
  <si>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</si>
  <si>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</si>
  <si>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</si>
  <si>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</si>
  <si>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</si>
  <si>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</si>
  <si>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</si>
  <si>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</si>
  <si>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</si>
  <si>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</si>
  <si>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</si>
  <si>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</si>
  <si>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</si>
  <si>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</si>
  <si>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</si>
  <si>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</si>
  <si>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</si>
  <si>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</si>
  <si>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</si>
  <si>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</si>
  <si>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</si>
  <si>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</si>
  <si>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</si>
  <si>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</si>
  <si>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</si>
  <si>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</si>
  <si>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</si>
  <si>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</si>
  <si>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</si>
  <si>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</si>
  <si>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</si>
  <si>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</si>
  <si>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</si>
  <si>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</si>
  <si>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</si>
  <si>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</si>
  <si>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</si>
  <si>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</si>
  <si>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</si>
  <si>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</si>
  <si>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</si>
  <si>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</si>
  <si>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</si>
  <si>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</si>
  <si>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</si>
  <si>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</si>
  <si>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</si>
  <si>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</si>
  <si>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</si>
  <si>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</si>
  <si>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</si>
  <si>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(РАБОТ)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</si>
  <si>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</si>
  <si>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</si>
  <si>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</si>
  <si>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</si>
  <si>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</si>
  <si>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</si>
  <si>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</si>
  <si>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</si>
  <si>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</si>
  <si>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</si>
  <si>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</si>
  <si>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</si>
  <si>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</si>
  <si>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</si>
  <si>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</si>
  <si>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</si>
  <si>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</si>
  <si>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</si>
  <si>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</si>
  <si>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</si>
  <si>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</si>
  <si>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</si>
  <si>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</si>
  <si>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</si>
  <si>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</si>
  <si>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</si>
  <si>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</si>
  <si>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</si>
  <si>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</si>
  <si>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</si>
  <si>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</si>
  <si>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</si>
  <si>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</si>
  <si>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</si>
  <si>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</si>
  <si>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</si>
  <si>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</si>
  <si>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</si>
  <si>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20210000000000151</t>
  </si>
  <si>
    <t>i2_00020210000000000151</t>
  </si>
  <si>
    <t>Дотации на выравнивание бюджетной обеспеченности</t>
  </si>
  <si>
    <t>20215001000000151</t>
  </si>
  <si>
    <t>i2_00020215001000000151</t>
  </si>
  <si>
    <t>Дотации бюджетам сельских поселений на выравнивание бюджетной обеспеченности</t>
  </si>
  <si>
    <t>20215001100000151</t>
  </si>
  <si>
    <t>Субсидии бюджетам бюджетной системы Российской Федерации (межбюджетные субсидии)</t>
  </si>
  <si>
    <t>20220000000000151</t>
  </si>
  <si>
    <t>i2_00020220000000000151</t>
  </si>
  <si>
    <t>Прочие субсидии</t>
  </si>
  <si>
    <t>20229999000000151</t>
  </si>
  <si>
    <t>i2_00020229999000000151</t>
  </si>
  <si>
    <t>Прочие субсидии бюджетам сельских поселений</t>
  </si>
  <si>
    <t>20229999100000151</t>
  </si>
  <si>
    <t>Субвенции бюджетам бюджетной системы Российской Федерации</t>
  </si>
  <si>
    <t>20230000000000151</t>
  </si>
  <si>
    <t>i2_00020230000000000151</t>
  </si>
  <si>
    <t>Субвенции местным бюджетам на выполнение передаваемых полномочий субъектов Российской Федерации</t>
  </si>
  <si>
    <t>20230024000000151</t>
  </si>
  <si>
    <t>i2_00020230024000000151</t>
  </si>
  <si>
    <t>Субвенции бюджетам сельских поселений на выполнение передаваемых полномочий субъектов Российской Федерации</t>
  </si>
  <si>
    <t>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</si>
  <si>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</si>
  <si>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20235118000000151</t>
  </si>
  <si>
    <t>i2_00020235118000000151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</si>
  <si>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</si>
  <si>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20235118100000151</t>
  </si>
  <si>
    <t>Субвенции бюджетам на государственную регистрацию актов гражданского состояния</t>
  </si>
  <si>
    <t>20235930000000151</t>
  </si>
  <si>
    <t>i2_00020235930000000151</t>
  </si>
  <si>
    <t>Субвенции бюджетам сельских поселений на государственную регистрацию актов гражданского состояния</t>
  </si>
  <si>
    <t>20235930100000151</t>
  </si>
  <si>
    <t>20240000000000151</t>
  </si>
  <si>
    <t>i2_00020240000000000151</t>
  </si>
  <si>
    <t>Прочие межбюджетные трансферты, передаваемые бюджетам</t>
  </si>
  <si>
    <t>20249999000000151</t>
  </si>
  <si>
    <t>i2_00020249999000000151</t>
  </si>
  <si>
    <t>Прочие межбюджетные трансферты, передаваемые бюджетам сельских поселений</t>
  </si>
  <si>
    <t>20249999100000151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</si>
</sst>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01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65" t="s">
        <v>36</v>
      </c>
      <c r="B1" s="165"/>
      <c r="C1" s="165"/>
      <c r="D1" s="165"/>
      <c r="E1" s="165"/>
      <c r="F1" s="165"/>
      <c r="G1" s="165"/>
      <c r="H1" s="165"/>
      <c r="I1" s="166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69" t="s">
        <v>62</v>
      </c>
      <c r="C3" s="169"/>
      <c r="D3" s="169"/>
      <c r="E3" s="22"/>
      <c r="F3" s="22"/>
      <c r="G3" s="170"/>
      <c r="H3" s="170"/>
      <c r="I3" s="32" t="s">
        <v>22</v>
      </c>
      <c r="J3" s="129">
        <v>42887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67" t="s">
        <v>64</v>
      </c>
      <c r="C5" s="167"/>
      <c r="D5" s="167"/>
      <c r="E5" s="167"/>
      <c r="F5" s="167"/>
      <c r="G5" s="167"/>
      <c r="H5" s="167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68" t="s">
        <v>61</v>
      </c>
      <c r="C6" s="168"/>
      <c r="D6" s="168"/>
      <c r="E6" s="168"/>
      <c r="F6" s="168"/>
      <c r="G6" s="168"/>
      <c r="H6" s="168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74" t="s">
        <v>29</v>
      </c>
      <c r="B9" s="174"/>
      <c r="C9" s="174"/>
      <c r="D9" s="174"/>
      <c r="E9" s="174"/>
      <c r="F9" s="174"/>
      <c r="G9" s="174"/>
      <c r="H9" s="174"/>
      <c r="I9" s="174"/>
      <c r="J9" s="174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62" t="s">
        <v>39</v>
      </c>
      <c r="B11" s="162" t="s">
        <v>40</v>
      </c>
      <c r="C11" s="175" t="s">
        <v>41</v>
      </c>
      <c r="D11" s="176"/>
      <c r="E11" s="176"/>
      <c r="F11" s="176"/>
      <c r="G11" s="177"/>
      <c r="H11" s="162" t="s">
        <v>42</v>
      </c>
      <c r="I11" s="162" t="s">
        <v>23</v>
      </c>
      <c r="J11" s="162" t="s">
        <v>43</v>
      </c>
      <c r="K11" s="113"/>
    </row>
    <row r="12" spans="1:12">
      <c r="A12" s="163"/>
      <c r="B12" s="163"/>
      <c r="C12" s="178"/>
      <c r="D12" s="179"/>
      <c r="E12" s="179"/>
      <c r="F12" s="179"/>
      <c r="G12" s="180"/>
      <c r="H12" s="163"/>
      <c r="I12" s="163"/>
      <c r="J12" s="163"/>
      <c r="K12" s="113"/>
    </row>
    <row r="13" spans="1:12">
      <c r="A13" s="164"/>
      <c r="B13" s="164"/>
      <c r="C13" s="181"/>
      <c r="D13" s="182"/>
      <c r="E13" s="182"/>
      <c r="F13" s="182"/>
      <c r="G13" s="183"/>
      <c r="H13" s="164"/>
      <c r="I13" s="164"/>
      <c r="J13" s="164"/>
      <c r="K13" s="113"/>
    </row>
    <row r="14" spans="1:12" ht="13.5" thickBot="1">
      <c r="A14" s="70">
        <v>1</v>
      </c>
      <c r="B14" s="12">
        <v>2</v>
      </c>
      <c r="C14" s="171">
        <v>3</v>
      </c>
      <c r="D14" s="172"/>
      <c r="E14" s="172"/>
      <c r="F14" s="172"/>
      <c r="G14" s="173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4" t="s">
        <v>17</v>
      </c>
      <c r="D15" s="185"/>
      <c r="E15" s="185"/>
      <c r="F15" s="185"/>
      <c r="G15" s="186"/>
      <c r="H15" s="52">
        <v>27199000</v>
      </c>
      <c r="I15" s="52">
        <v>8389116.8900000006</v>
      </c>
      <c r="J15" s="104">
        <v>18809883.109999999</v>
      </c>
    </row>
    <row r="16" spans="1:12">
      <c r="A16" s="72" t="s">
        <v>4</v>
      </c>
      <c r="B16" s="50"/>
      <c r="C16" s="187"/>
      <c r="D16" s="188"/>
      <c r="E16" s="188"/>
      <c r="F16" s="188"/>
      <c r="G16" s="189"/>
      <c r="H16" s="56"/>
      <c r="I16" s="57"/>
      <c r="J16" s="58"/>
    </row>
    <row r="17" spans="1:12">
      <c r="A17" s="99" t="s">
        <v>342</v>
      </c>
      <c r="B17" s="100" t="s">
        <v>6</v>
      </c>
      <c r="C17" s="101" t="s">
        <v>72</v>
      </c>
      <c r="D17" s="146" t="s">
        <v>343</v>
      </c>
      <c r="E17" s="147"/>
      <c r="F17" s="147"/>
      <c r="G17" s="148"/>
      <c r="H17" s="96">
        <v>20119300</v>
      </c>
      <c r="I17" s="102">
        <v>7677816.8899999997</v>
      </c>
      <c r="J17" s="103">
        <v>13118146.82</v>
      </c>
      <c r="K17" s="117" t="str">
        <f t="shared" ref="K17:K48" si="0">C17 &amp; D17 &amp; G17</f>
        <v>00010000000000000000</v>
      </c>
      <c r="L17" s="105" t="s">
        <v>313</v>
      </c>
    </row>
    <row r="18" spans="1:12">
      <c r="A18" s="99" t="s">
        <v>344</v>
      </c>
      <c r="B18" s="100" t="s">
        <v>6</v>
      </c>
      <c r="C18" s="101" t="s">
        <v>72</v>
      </c>
      <c r="D18" s="146" t="s">
        <v>345</v>
      </c>
      <c r="E18" s="147"/>
      <c r="F18" s="147"/>
      <c r="G18" s="148"/>
      <c r="H18" s="96">
        <v>3354000</v>
      </c>
      <c r="I18" s="102">
        <v>1515966.9</v>
      </c>
      <c r="J18" s="103">
        <v>1842097.08</v>
      </c>
      <c r="K18" s="117" t="str">
        <f t="shared" si="0"/>
        <v>00010100000000000000</v>
      </c>
      <c r="L18" s="105" t="s">
        <v>346</v>
      </c>
    </row>
    <row r="19" spans="1:12">
      <c r="A19" s="99" t="s">
        <v>347</v>
      </c>
      <c r="B19" s="100" t="s">
        <v>6</v>
      </c>
      <c r="C19" s="101" t="s">
        <v>72</v>
      </c>
      <c r="D19" s="146" t="s">
        <v>348</v>
      </c>
      <c r="E19" s="147"/>
      <c r="F19" s="147"/>
      <c r="G19" s="148"/>
      <c r="H19" s="96">
        <v>3354000</v>
      </c>
      <c r="I19" s="102">
        <v>1515966.9</v>
      </c>
      <c r="J19" s="103">
        <v>1842097.08</v>
      </c>
      <c r="K19" s="117" t="str">
        <f t="shared" si="0"/>
        <v>00010102000010000110</v>
      </c>
      <c r="L19" s="105" t="s">
        <v>349</v>
      </c>
    </row>
    <row r="20" spans="1:12" s="84" customFormat="1" ht="56.25">
      <c r="A20" s="79" t="s">
        <v>350</v>
      </c>
      <c r="B20" s="78" t="s">
        <v>6</v>
      </c>
      <c r="C20" s="120" t="s">
        <v>72</v>
      </c>
      <c r="D20" s="149" t="s">
        <v>351</v>
      </c>
      <c r="E20" s="150"/>
      <c r="F20" s="150"/>
      <c r="G20" s="151"/>
      <c r="H20" s="80">
        <v>3354000</v>
      </c>
      <c r="I20" s="81">
        <v>1511902.92</v>
      </c>
      <c r="J20" s="82">
        <f>IF(H20=0,0,MAX(H20-I20,0))</f>
        <v>1842097.08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352</v>
      </c>
      <c r="B21" s="78" t="s">
        <v>6</v>
      </c>
      <c r="C21" s="120" t="s">
        <v>72</v>
      </c>
      <c r="D21" s="149" t="s">
        <v>353</v>
      </c>
      <c r="E21" s="150"/>
      <c r="F21" s="150"/>
      <c r="G21" s="151"/>
      <c r="H21" s="80"/>
      <c r="I21" s="81">
        <v>118.64</v>
      </c>
      <c r="J21" s="82">
        <f>IF(H21=0,0,MAX(H21-I21,0))</f>
        <v>0</v>
      </c>
      <c r="K21" s="118" t="str">
        <f t="shared" si="0"/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354</v>
      </c>
      <c r="B22" s="78" t="s">
        <v>6</v>
      </c>
      <c r="C22" s="120" t="s">
        <v>72</v>
      </c>
      <c r="D22" s="149" t="s">
        <v>355</v>
      </c>
      <c r="E22" s="150"/>
      <c r="F22" s="150"/>
      <c r="G22" s="151"/>
      <c r="H22" s="80"/>
      <c r="I22" s="81">
        <v>3945.34</v>
      </c>
      <c r="J22" s="82">
        <f>IF(H22=0,0,MAX(H22-I22,0))</f>
        <v>0</v>
      </c>
      <c r="K22" s="118" t="str">
        <f t="shared" si="0"/>
        <v>00010102030010000110</v>
      </c>
      <c r="L22" s="83" t="str">
        <f>C22 &amp; D22 &amp; G22</f>
        <v>00010102030010000110</v>
      </c>
    </row>
    <row r="23" spans="1:12" ht="22.5">
      <c r="A23" s="99" t="s">
        <v>356</v>
      </c>
      <c r="B23" s="100" t="s">
        <v>6</v>
      </c>
      <c r="C23" s="101" t="s">
        <v>72</v>
      </c>
      <c r="D23" s="146" t="s">
        <v>357</v>
      </c>
      <c r="E23" s="147"/>
      <c r="F23" s="147"/>
      <c r="G23" s="148"/>
      <c r="H23" s="96">
        <v>1448300</v>
      </c>
      <c r="I23" s="102">
        <v>608212.85</v>
      </c>
      <c r="J23" s="103">
        <v>840087.15</v>
      </c>
      <c r="K23" s="117" t="str">
        <f t="shared" si="0"/>
        <v>00010300000000000000</v>
      </c>
      <c r="L23" s="105" t="s">
        <v>358</v>
      </c>
    </row>
    <row r="24" spans="1:12" ht="22.5">
      <c r="A24" s="99" t="s">
        <v>359</v>
      </c>
      <c r="B24" s="100" t="s">
        <v>6</v>
      </c>
      <c r="C24" s="101" t="s">
        <v>72</v>
      </c>
      <c r="D24" s="146" t="s">
        <v>360</v>
      </c>
      <c r="E24" s="147"/>
      <c r="F24" s="147"/>
      <c r="G24" s="148"/>
      <c r="H24" s="96">
        <v>1448300</v>
      </c>
      <c r="I24" s="102">
        <v>608212.85</v>
      </c>
      <c r="J24" s="103">
        <v>840087.15</v>
      </c>
      <c r="K24" s="117" t="str">
        <f t="shared" si="0"/>
        <v>00010302000010000110</v>
      </c>
      <c r="L24" s="105" t="s">
        <v>361</v>
      </c>
    </row>
    <row r="25" spans="1:12" s="84" customFormat="1" ht="56.25">
      <c r="A25" s="79" t="s">
        <v>362</v>
      </c>
      <c r="B25" s="78" t="s">
        <v>6</v>
      </c>
      <c r="C25" s="120" t="s">
        <v>72</v>
      </c>
      <c r="D25" s="149" t="s">
        <v>363</v>
      </c>
      <c r="E25" s="150"/>
      <c r="F25" s="150"/>
      <c r="G25" s="151"/>
      <c r="H25" s="80">
        <v>522000</v>
      </c>
      <c r="I25" s="81">
        <v>238648.22</v>
      </c>
      <c r="J25" s="82">
        <f>IF(H25=0,0,MAX(H25-I25,0))</f>
        <v>283351.78000000003</v>
      </c>
      <c r="K25" s="118" t="str">
        <f t="shared" si="0"/>
        <v>00010302230010000110</v>
      </c>
      <c r="L25" s="83" t="str">
        <f>C25 &amp; D25 &amp; G25</f>
        <v>00010302230010000110</v>
      </c>
    </row>
    <row r="26" spans="1:12" s="84" customFormat="1" ht="78.75">
      <c r="A26" s="79" t="s">
        <v>364</v>
      </c>
      <c r="B26" s="78" t="s">
        <v>6</v>
      </c>
      <c r="C26" s="120" t="s">
        <v>72</v>
      </c>
      <c r="D26" s="149" t="s">
        <v>365</v>
      </c>
      <c r="E26" s="150"/>
      <c r="F26" s="150"/>
      <c r="G26" s="151"/>
      <c r="H26" s="80">
        <v>7200</v>
      </c>
      <c r="I26" s="81">
        <v>2563.9</v>
      </c>
      <c r="J26" s="82">
        <f>IF(H26=0,0,MAX(H26-I26,0))</f>
        <v>4636.1000000000004</v>
      </c>
      <c r="K26" s="118" t="str">
        <f t="shared" si="0"/>
        <v>00010302240010000110</v>
      </c>
      <c r="L26" s="83" t="str">
        <f>C26 &amp; D26 &amp; G26</f>
        <v>00010302240010000110</v>
      </c>
    </row>
    <row r="27" spans="1:12" s="84" customFormat="1" ht="56.25">
      <c r="A27" s="79" t="s">
        <v>366</v>
      </c>
      <c r="B27" s="78" t="s">
        <v>6</v>
      </c>
      <c r="C27" s="120" t="s">
        <v>72</v>
      </c>
      <c r="D27" s="149" t="s">
        <v>367</v>
      </c>
      <c r="E27" s="150"/>
      <c r="F27" s="150"/>
      <c r="G27" s="151"/>
      <c r="H27" s="80">
        <v>911900</v>
      </c>
      <c r="I27" s="81">
        <v>412631.02</v>
      </c>
      <c r="J27" s="82">
        <f>IF(H27=0,0,MAX(H27-I27,0))</f>
        <v>499268.98</v>
      </c>
      <c r="K27" s="118" t="str">
        <f t="shared" si="0"/>
        <v>00010302250010000110</v>
      </c>
      <c r="L27" s="83" t="str">
        <f>C27 &amp; D27 &amp; G27</f>
        <v>00010302250010000110</v>
      </c>
    </row>
    <row r="28" spans="1:12" s="84" customFormat="1" ht="56.25">
      <c r="A28" s="79" t="s">
        <v>368</v>
      </c>
      <c r="B28" s="78" t="s">
        <v>6</v>
      </c>
      <c r="C28" s="120" t="s">
        <v>72</v>
      </c>
      <c r="D28" s="149" t="s">
        <v>369</v>
      </c>
      <c r="E28" s="150"/>
      <c r="F28" s="150"/>
      <c r="G28" s="151"/>
      <c r="H28" s="80">
        <v>7200</v>
      </c>
      <c r="I28" s="81">
        <v>-45630.29</v>
      </c>
      <c r="J28" s="82">
        <f>IF(H28=0,0,MAX(H28-I28,0))</f>
        <v>52830.29</v>
      </c>
      <c r="K28" s="118" t="str">
        <f t="shared" si="0"/>
        <v>00010302260010000110</v>
      </c>
      <c r="L28" s="83" t="str">
        <f>C28 &amp; D28 &amp; G28</f>
        <v>00010302260010000110</v>
      </c>
    </row>
    <row r="29" spans="1:12">
      <c r="A29" s="99" t="s">
        <v>370</v>
      </c>
      <c r="B29" s="100" t="s">
        <v>6</v>
      </c>
      <c r="C29" s="101" t="s">
        <v>72</v>
      </c>
      <c r="D29" s="146" t="s">
        <v>371</v>
      </c>
      <c r="E29" s="147"/>
      <c r="F29" s="147"/>
      <c r="G29" s="148"/>
      <c r="H29" s="96"/>
      <c r="I29" s="102">
        <v>150511.39000000001</v>
      </c>
      <c r="J29" s="103">
        <v>0</v>
      </c>
      <c r="K29" s="117" t="str">
        <f t="shared" si="0"/>
        <v>00010500000000000000</v>
      </c>
      <c r="L29" s="105" t="s">
        <v>372</v>
      </c>
    </row>
    <row r="30" spans="1:12">
      <c r="A30" s="99" t="s">
        <v>373</v>
      </c>
      <c r="B30" s="100" t="s">
        <v>6</v>
      </c>
      <c r="C30" s="101" t="s">
        <v>72</v>
      </c>
      <c r="D30" s="146" t="s">
        <v>374</v>
      </c>
      <c r="E30" s="147"/>
      <c r="F30" s="147"/>
      <c r="G30" s="148"/>
      <c r="H30" s="96"/>
      <c r="I30" s="102">
        <v>150511.39000000001</v>
      </c>
      <c r="J30" s="103">
        <v>0</v>
      </c>
      <c r="K30" s="117" t="str">
        <f t="shared" si="0"/>
        <v>00010503000010000110</v>
      </c>
      <c r="L30" s="105" t="s">
        <v>375</v>
      </c>
    </row>
    <row r="31" spans="1:12" s="84" customFormat="1">
      <c r="A31" s="79" t="s">
        <v>373</v>
      </c>
      <c r="B31" s="78" t="s">
        <v>6</v>
      </c>
      <c r="C31" s="120" t="s">
        <v>72</v>
      </c>
      <c r="D31" s="149" t="s">
        <v>376</v>
      </c>
      <c r="E31" s="150"/>
      <c r="F31" s="150"/>
      <c r="G31" s="151"/>
      <c r="H31" s="80"/>
      <c r="I31" s="81">
        <v>150511.39000000001</v>
      </c>
      <c r="J31" s="82">
        <f>IF(H31=0,0,MAX(H31-I31,0))</f>
        <v>0</v>
      </c>
      <c r="K31" s="118" t="str">
        <f t="shared" si="0"/>
        <v>00010503010010000110</v>
      </c>
      <c r="L31" s="83" t="str">
        <f>C31 &amp; D31 &amp; G31</f>
        <v>00010503010010000110</v>
      </c>
    </row>
    <row r="32" spans="1:12">
      <c r="A32" s="99" t="s">
        <v>377</v>
      </c>
      <c r="B32" s="100" t="s">
        <v>6</v>
      </c>
      <c r="C32" s="101" t="s">
        <v>72</v>
      </c>
      <c r="D32" s="146" t="s">
        <v>378</v>
      </c>
      <c r="E32" s="147"/>
      <c r="F32" s="147"/>
      <c r="G32" s="148"/>
      <c r="H32" s="96">
        <v>15244000</v>
      </c>
      <c r="I32" s="102">
        <v>5339915.84</v>
      </c>
      <c r="J32" s="103">
        <v>10380717.59</v>
      </c>
      <c r="K32" s="117" t="str">
        <f t="shared" si="0"/>
        <v>00010600000000000000</v>
      </c>
      <c r="L32" s="105" t="s">
        <v>379</v>
      </c>
    </row>
    <row r="33" spans="1:12">
      <c r="A33" s="99" t="s">
        <v>380</v>
      </c>
      <c r="B33" s="100" t="s">
        <v>6</v>
      </c>
      <c r="C33" s="101" t="s">
        <v>72</v>
      </c>
      <c r="D33" s="146" t="s">
        <v>381</v>
      </c>
      <c r="E33" s="147"/>
      <c r="F33" s="147"/>
      <c r="G33" s="148"/>
      <c r="H33" s="96">
        <v>1226000</v>
      </c>
      <c r="I33" s="102">
        <v>154127.42000000001</v>
      </c>
      <c r="J33" s="103">
        <v>1071872.58</v>
      </c>
      <c r="K33" s="117" t="str">
        <f t="shared" si="0"/>
        <v>00010601000000000110</v>
      </c>
      <c r="L33" s="105" t="s">
        <v>382</v>
      </c>
    </row>
    <row r="34" spans="1:12" s="84" customFormat="1" ht="33.75">
      <c r="A34" s="79" t="s">
        <v>383</v>
      </c>
      <c r="B34" s="78" t="s">
        <v>6</v>
      </c>
      <c r="C34" s="120" t="s">
        <v>72</v>
      </c>
      <c r="D34" s="149" t="s">
        <v>384</v>
      </c>
      <c r="E34" s="150"/>
      <c r="F34" s="150"/>
      <c r="G34" s="151"/>
      <c r="H34" s="80">
        <v>1226000</v>
      </c>
      <c r="I34" s="81">
        <v>154127.42000000001</v>
      </c>
      <c r="J34" s="82">
        <f>IF(H34=0,0,MAX(H34-I34,0))</f>
        <v>1071872.58</v>
      </c>
      <c r="K34" s="118" t="str">
        <f t="shared" si="0"/>
        <v>00010601030100000110</v>
      </c>
      <c r="L34" s="83" t="str">
        <f>C34 &amp; D34 &amp; G34</f>
        <v>00010601030100000110</v>
      </c>
    </row>
    <row r="35" spans="1:12">
      <c r="A35" s="99" t="s">
        <v>385</v>
      </c>
      <c r="B35" s="100" t="s">
        <v>6</v>
      </c>
      <c r="C35" s="101" t="s">
        <v>72</v>
      </c>
      <c r="D35" s="146" t="s">
        <v>386</v>
      </c>
      <c r="E35" s="147"/>
      <c r="F35" s="147"/>
      <c r="G35" s="148"/>
      <c r="H35" s="96">
        <v>14018000</v>
      </c>
      <c r="I35" s="102">
        <v>5185788.42</v>
      </c>
      <c r="J35" s="103">
        <v>9308845.0099999998</v>
      </c>
      <c r="K35" s="117" t="str">
        <f t="shared" si="0"/>
        <v>00010606000000000110</v>
      </c>
      <c r="L35" s="105" t="s">
        <v>387</v>
      </c>
    </row>
    <row r="36" spans="1:12">
      <c r="A36" s="99" t="s">
        <v>388</v>
      </c>
      <c r="B36" s="100" t="s">
        <v>6</v>
      </c>
      <c r="C36" s="101" t="s">
        <v>72</v>
      </c>
      <c r="D36" s="146" t="s">
        <v>389</v>
      </c>
      <c r="E36" s="147"/>
      <c r="F36" s="147"/>
      <c r="G36" s="148"/>
      <c r="H36" s="96">
        <v>14018000</v>
      </c>
      <c r="I36" s="102">
        <v>4709154.99</v>
      </c>
      <c r="J36" s="103">
        <v>9308845.0099999998</v>
      </c>
      <c r="K36" s="117" t="str">
        <f t="shared" si="0"/>
        <v>00010606030000000110</v>
      </c>
      <c r="L36" s="105" t="s">
        <v>390</v>
      </c>
    </row>
    <row r="37" spans="1:12" s="84" customFormat="1" ht="22.5">
      <c r="A37" s="79" t="s">
        <v>391</v>
      </c>
      <c r="B37" s="78" t="s">
        <v>6</v>
      </c>
      <c r="C37" s="120" t="s">
        <v>72</v>
      </c>
      <c r="D37" s="149" t="s">
        <v>392</v>
      </c>
      <c r="E37" s="150"/>
      <c r="F37" s="150"/>
      <c r="G37" s="151"/>
      <c r="H37" s="80">
        <v>14018000</v>
      </c>
      <c r="I37" s="81">
        <v>4709154.99</v>
      </c>
      <c r="J37" s="82">
        <f>IF(H37=0,0,MAX(H37-I37,0))</f>
        <v>9308845.0099999998</v>
      </c>
      <c r="K37" s="118" t="str">
        <f t="shared" si="0"/>
        <v>00010606033100000110</v>
      </c>
      <c r="L37" s="83" t="str">
        <f>C37 &amp; D37 &amp; G37</f>
        <v>00010606033100000110</v>
      </c>
    </row>
    <row r="38" spans="1:12">
      <c r="A38" s="99" t="s">
        <v>393</v>
      </c>
      <c r="B38" s="100" t="s">
        <v>6</v>
      </c>
      <c r="C38" s="101" t="s">
        <v>72</v>
      </c>
      <c r="D38" s="146" t="s">
        <v>394</v>
      </c>
      <c r="E38" s="147"/>
      <c r="F38" s="147"/>
      <c r="G38" s="148"/>
      <c r="H38" s="96"/>
      <c r="I38" s="102">
        <v>476633.43</v>
      </c>
      <c r="J38" s="103">
        <v>0</v>
      </c>
      <c r="K38" s="117" t="str">
        <f t="shared" si="0"/>
        <v>00010606040000000110</v>
      </c>
      <c r="L38" s="105" t="s">
        <v>395</v>
      </c>
    </row>
    <row r="39" spans="1:12" s="84" customFormat="1" ht="33.75">
      <c r="A39" s="79" t="s">
        <v>396</v>
      </c>
      <c r="B39" s="78" t="s">
        <v>6</v>
      </c>
      <c r="C39" s="120" t="s">
        <v>72</v>
      </c>
      <c r="D39" s="149" t="s">
        <v>397</v>
      </c>
      <c r="E39" s="150"/>
      <c r="F39" s="150"/>
      <c r="G39" s="151"/>
      <c r="H39" s="80"/>
      <c r="I39" s="81">
        <v>476633.43</v>
      </c>
      <c r="J39" s="82">
        <f>IF(H39=0,0,MAX(H39-I39,0))</f>
        <v>0</v>
      </c>
      <c r="K39" s="118" t="str">
        <f t="shared" si="0"/>
        <v>00010606043100000110</v>
      </c>
      <c r="L39" s="83" t="str">
        <f>C39 &amp; D39 &amp; G39</f>
        <v>00010606043100000110</v>
      </c>
    </row>
    <row r="40" spans="1:12">
      <c r="A40" s="99" t="s">
        <v>398</v>
      </c>
      <c r="B40" s="100" t="s">
        <v>6</v>
      </c>
      <c r="C40" s="101" t="s">
        <v>72</v>
      </c>
      <c r="D40" s="146" t="s">
        <v>399</v>
      </c>
      <c r="E40" s="147"/>
      <c r="F40" s="147"/>
      <c r="G40" s="148"/>
      <c r="H40" s="96">
        <v>29000</v>
      </c>
      <c r="I40" s="102">
        <v>17755</v>
      </c>
      <c r="J40" s="103">
        <v>11245</v>
      </c>
      <c r="K40" s="117" t="str">
        <f t="shared" si="0"/>
        <v>00010800000000000000</v>
      </c>
      <c r="L40" s="105" t="s">
        <v>400</v>
      </c>
    </row>
    <row r="41" spans="1:12" ht="33.75">
      <c r="A41" s="99" t="s">
        <v>401</v>
      </c>
      <c r="B41" s="100" t="s">
        <v>6</v>
      </c>
      <c r="C41" s="101" t="s">
        <v>72</v>
      </c>
      <c r="D41" s="146" t="s">
        <v>402</v>
      </c>
      <c r="E41" s="147"/>
      <c r="F41" s="147"/>
      <c r="G41" s="148"/>
      <c r="H41" s="96">
        <v>29000</v>
      </c>
      <c r="I41" s="102">
        <v>17755</v>
      </c>
      <c r="J41" s="103">
        <v>11245</v>
      </c>
      <c r="K41" s="117" t="str">
        <f t="shared" si="0"/>
        <v>00010804000010000110</v>
      </c>
      <c r="L41" s="105" t="s">
        <v>403</v>
      </c>
    </row>
    <row r="42" spans="1:12" s="84" customFormat="1" ht="56.25">
      <c r="A42" s="79" t="s">
        <v>404</v>
      </c>
      <c r="B42" s="78" t="s">
        <v>6</v>
      </c>
      <c r="C42" s="120" t="s">
        <v>72</v>
      </c>
      <c r="D42" s="149" t="s">
        <v>405</v>
      </c>
      <c r="E42" s="150"/>
      <c r="F42" s="150"/>
      <c r="G42" s="151"/>
      <c r="H42" s="80">
        <v>29000</v>
      </c>
      <c r="I42" s="81">
        <v>17755</v>
      </c>
      <c r="J42" s="82">
        <f>IF(H42=0,0,MAX(H42-I42,0))</f>
        <v>11245</v>
      </c>
      <c r="K42" s="118" t="str">
        <f t="shared" si="0"/>
        <v>00010804020010000110</v>
      </c>
      <c r="L42" s="83" t="str">
        <f>C42 &amp; D42 &amp; G42</f>
        <v>00010804020010000110</v>
      </c>
    </row>
    <row r="43" spans="1:12" ht="33.75">
      <c r="A43" s="99" t="s">
        <v>406</v>
      </c>
      <c r="B43" s="100" t="s">
        <v>6</v>
      </c>
      <c r="C43" s="101" t="s">
        <v>72</v>
      </c>
      <c r="D43" s="146" t="s">
        <v>407</v>
      </c>
      <c r="E43" s="147"/>
      <c r="F43" s="147"/>
      <c r="G43" s="148"/>
      <c r="H43" s="96">
        <v>44000</v>
      </c>
      <c r="I43" s="102">
        <v>10162.5</v>
      </c>
      <c r="J43" s="103">
        <v>44000</v>
      </c>
      <c r="K43" s="117" t="str">
        <f t="shared" si="0"/>
        <v>00011100000000000000</v>
      </c>
      <c r="L43" s="105" t="s">
        <v>408</v>
      </c>
    </row>
    <row r="44" spans="1:12" ht="67.5">
      <c r="A44" s="99" t="s">
        <v>409</v>
      </c>
      <c r="B44" s="100" t="s">
        <v>6</v>
      </c>
      <c r="C44" s="101" t="s">
        <v>72</v>
      </c>
      <c r="D44" s="146" t="s">
        <v>410</v>
      </c>
      <c r="E44" s="147"/>
      <c r="F44" s="147"/>
      <c r="G44" s="148"/>
      <c r="H44" s="96">
        <v>44000</v>
      </c>
      <c r="I44" s="102">
        <v>0</v>
      </c>
      <c r="J44" s="103">
        <v>44000</v>
      </c>
      <c r="K44" s="117" t="str">
        <f t="shared" si="0"/>
        <v>00011105000000000120</v>
      </c>
      <c r="L44" s="105" t="s">
        <v>411</v>
      </c>
    </row>
    <row r="45" spans="1:12" ht="67.5">
      <c r="A45" s="99" t="s">
        <v>412</v>
      </c>
      <c r="B45" s="100" t="s">
        <v>6</v>
      </c>
      <c r="C45" s="101" t="s">
        <v>72</v>
      </c>
      <c r="D45" s="146" t="s">
        <v>413</v>
      </c>
      <c r="E45" s="147"/>
      <c r="F45" s="147"/>
      <c r="G45" s="148"/>
      <c r="H45" s="96">
        <v>44000</v>
      </c>
      <c r="I45" s="102">
        <v>0</v>
      </c>
      <c r="J45" s="103">
        <v>44000</v>
      </c>
      <c r="K45" s="117" t="str">
        <f t="shared" si="0"/>
        <v>00011105030000000120</v>
      </c>
      <c r="L45" s="105" t="s">
        <v>414</v>
      </c>
    </row>
    <row r="46" spans="1:12" s="84" customFormat="1" ht="56.25">
      <c r="A46" s="79" t="s">
        <v>415</v>
      </c>
      <c r="B46" s="78" t="s">
        <v>6</v>
      </c>
      <c r="C46" s="120" t="s">
        <v>72</v>
      </c>
      <c r="D46" s="149" t="s">
        <v>416</v>
      </c>
      <c r="E46" s="150"/>
      <c r="F46" s="150"/>
      <c r="G46" s="151"/>
      <c r="H46" s="80">
        <v>44000</v>
      </c>
      <c r="I46" s="81">
        <v>0</v>
      </c>
      <c r="J46" s="82">
        <f>IF(H46=0,0,MAX(H46-I46,0))</f>
        <v>44000</v>
      </c>
      <c r="K46" s="118" t="str">
        <f t="shared" si="0"/>
        <v>00011105035100000120</v>
      </c>
      <c r="L46" s="83" t="str">
        <f>C46 &amp; D46 &amp; G46</f>
        <v>00011105035100000120</v>
      </c>
    </row>
    <row r="47" spans="1:12" ht="67.5">
      <c r="A47" s="99" t="s">
        <v>417</v>
      </c>
      <c r="B47" s="100" t="s">
        <v>6</v>
      </c>
      <c r="C47" s="101" t="s">
        <v>72</v>
      </c>
      <c r="D47" s="146" t="s">
        <v>418</v>
      </c>
      <c r="E47" s="147"/>
      <c r="F47" s="147"/>
      <c r="G47" s="148"/>
      <c r="H47" s="96"/>
      <c r="I47" s="102">
        <v>10162.5</v>
      </c>
      <c r="J47" s="103">
        <v>0</v>
      </c>
      <c r="K47" s="117" t="str">
        <f t="shared" si="0"/>
        <v>00011109000000000120</v>
      </c>
      <c r="L47" s="105" t="s">
        <v>419</v>
      </c>
    </row>
    <row r="48" spans="1:12" ht="67.5">
      <c r="A48" s="99" t="s">
        <v>420</v>
      </c>
      <c r="B48" s="100" t="s">
        <v>6</v>
      </c>
      <c r="C48" s="101" t="s">
        <v>72</v>
      </c>
      <c r="D48" s="146" t="s">
        <v>421</v>
      </c>
      <c r="E48" s="147"/>
      <c r="F48" s="147"/>
      <c r="G48" s="148"/>
      <c r="H48" s="96"/>
      <c r="I48" s="102">
        <v>10162.5</v>
      </c>
      <c r="J48" s="103">
        <v>0</v>
      </c>
      <c r="K48" s="117" t="str">
        <f t="shared" si="0"/>
        <v>00011109040000000120</v>
      </c>
      <c r="L48" s="105" t="s">
        <v>422</v>
      </c>
    </row>
    <row r="49" spans="1:12" s="84" customFormat="1" ht="67.5">
      <c r="A49" s="79" t="s">
        <v>423</v>
      </c>
      <c r="B49" s="78" t="s">
        <v>6</v>
      </c>
      <c r="C49" s="120" t="s">
        <v>72</v>
      </c>
      <c r="D49" s="149" t="s">
        <v>424</v>
      </c>
      <c r="E49" s="150"/>
      <c r="F49" s="150"/>
      <c r="G49" s="151"/>
      <c r="H49" s="80"/>
      <c r="I49" s="81">
        <v>10162.5</v>
      </c>
      <c r="J49" s="82">
        <f>IF(H49=0,0,MAX(H49-I49,0))</f>
        <v>0</v>
      </c>
      <c r="K49" s="118" t="str">
        <f t="shared" ref="K49:K79" si="1">C49 &amp; D49 &amp; G49</f>
        <v>00011109045100000120</v>
      </c>
      <c r="L49" s="83" t="str">
        <f>C49 &amp; D49 &amp; G49</f>
        <v>00011109045100000120</v>
      </c>
    </row>
    <row r="50" spans="1:12" ht="22.5">
      <c r="A50" s="99" t="s">
        <v>425</v>
      </c>
      <c r="B50" s="100" t="s">
        <v>6</v>
      </c>
      <c r="C50" s="101" t="s">
        <v>72</v>
      </c>
      <c r="D50" s="146" t="s">
        <v>426</v>
      </c>
      <c r="E50" s="147"/>
      <c r="F50" s="147"/>
      <c r="G50" s="148"/>
      <c r="H50" s="96"/>
      <c r="I50" s="102">
        <v>14765.03</v>
      </c>
      <c r="J50" s="103">
        <v>0</v>
      </c>
      <c r="K50" s="117" t="str">
        <f t="shared" si="1"/>
        <v>00011300000000000000</v>
      </c>
      <c r="L50" s="105" t="s">
        <v>427</v>
      </c>
    </row>
    <row r="51" spans="1:12">
      <c r="A51" s="99" t="s">
        <v>428</v>
      </c>
      <c r="B51" s="100" t="s">
        <v>6</v>
      </c>
      <c r="C51" s="101" t="s">
        <v>72</v>
      </c>
      <c r="D51" s="146" t="s">
        <v>429</v>
      </c>
      <c r="E51" s="147"/>
      <c r="F51" s="147"/>
      <c r="G51" s="148"/>
      <c r="H51" s="96"/>
      <c r="I51" s="102">
        <v>14765.03</v>
      </c>
      <c r="J51" s="103">
        <v>0</v>
      </c>
      <c r="K51" s="117" t="str">
        <f t="shared" si="1"/>
        <v>00011302000000000130</v>
      </c>
      <c r="L51" s="105" t="s">
        <v>430</v>
      </c>
    </row>
    <row r="52" spans="1:12" ht="22.5">
      <c r="A52" s="99" t="s">
        <v>431</v>
      </c>
      <c r="B52" s="100" t="s">
        <v>6</v>
      </c>
      <c r="C52" s="101" t="s">
        <v>72</v>
      </c>
      <c r="D52" s="146" t="s">
        <v>432</v>
      </c>
      <c r="E52" s="147"/>
      <c r="F52" s="147"/>
      <c r="G52" s="148"/>
      <c r="H52" s="96"/>
      <c r="I52" s="102">
        <v>14765.03</v>
      </c>
      <c r="J52" s="103">
        <v>0</v>
      </c>
      <c r="K52" s="117" t="str">
        <f t="shared" si="1"/>
        <v>00011302060000000130</v>
      </c>
      <c r="L52" s="105" t="s">
        <v>433</v>
      </c>
    </row>
    <row r="53" spans="1:12" s="84" customFormat="1" ht="33.75">
      <c r="A53" s="79" t="s">
        <v>434</v>
      </c>
      <c r="B53" s="78" t="s">
        <v>6</v>
      </c>
      <c r="C53" s="120" t="s">
        <v>72</v>
      </c>
      <c r="D53" s="149" t="s">
        <v>435</v>
      </c>
      <c r="E53" s="150"/>
      <c r="F53" s="150"/>
      <c r="G53" s="151"/>
      <c r="H53" s="80"/>
      <c r="I53" s="81">
        <v>14765.03</v>
      </c>
      <c r="J53" s="82">
        <f>IF(H53=0,0,MAX(H53-I53,0))</f>
        <v>0</v>
      </c>
      <c r="K53" s="118" t="str">
        <f t="shared" si="1"/>
        <v>00011302065100000130</v>
      </c>
      <c r="L53" s="83" t="str">
        <f>C53 &amp; D53 &amp; G53</f>
        <v>00011302065100000130</v>
      </c>
    </row>
    <row r="54" spans="1:12">
      <c r="A54" s="99" t="s">
        <v>436</v>
      </c>
      <c r="B54" s="100" t="s">
        <v>6</v>
      </c>
      <c r="C54" s="101" t="s">
        <v>72</v>
      </c>
      <c r="D54" s="146" t="s">
        <v>437</v>
      </c>
      <c r="E54" s="147"/>
      <c r="F54" s="147"/>
      <c r="G54" s="148"/>
      <c r="H54" s="96"/>
      <c r="I54" s="102">
        <v>18012.439999999999</v>
      </c>
      <c r="J54" s="103">
        <v>0</v>
      </c>
      <c r="K54" s="117" t="str">
        <f t="shared" si="1"/>
        <v>00011600000000000000</v>
      </c>
      <c r="L54" s="105" t="s">
        <v>438</v>
      </c>
    </row>
    <row r="55" spans="1:12" ht="45">
      <c r="A55" s="99" t="s">
        <v>439</v>
      </c>
      <c r="B55" s="100" t="s">
        <v>6</v>
      </c>
      <c r="C55" s="101" t="s">
        <v>72</v>
      </c>
      <c r="D55" s="146" t="s">
        <v>440</v>
      </c>
      <c r="E55" s="147"/>
      <c r="F55" s="147"/>
      <c r="G55" s="148"/>
      <c r="H55" s="96"/>
      <c r="I55" s="102">
        <v>18000</v>
      </c>
      <c r="J55" s="103">
        <v>0</v>
      </c>
      <c r="K55" s="117" t="str">
        <f t="shared" si="1"/>
        <v>00011633000000000140</v>
      </c>
      <c r="L55" s="105" t="s">
        <v>441</v>
      </c>
    </row>
    <row r="56" spans="1:12" s="84" customFormat="1" ht="56.25">
      <c r="A56" s="79" t="s">
        <v>442</v>
      </c>
      <c r="B56" s="78" t="s">
        <v>6</v>
      </c>
      <c r="C56" s="120" t="s">
        <v>72</v>
      </c>
      <c r="D56" s="149" t="s">
        <v>443</v>
      </c>
      <c r="E56" s="150"/>
      <c r="F56" s="150"/>
      <c r="G56" s="151"/>
      <c r="H56" s="80"/>
      <c r="I56" s="81">
        <v>18000</v>
      </c>
      <c r="J56" s="82">
        <f>IF(H56=0,0,MAX(H56-I56,0))</f>
        <v>0</v>
      </c>
      <c r="K56" s="118" t="str">
        <f t="shared" si="1"/>
        <v>00011633050100000140</v>
      </c>
      <c r="L56" s="83" t="str">
        <f>C56 &amp; D56 &amp; G56</f>
        <v>00011633050100000140</v>
      </c>
    </row>
    <row r="57" spans="1:12" ht="22.5">
      <c r="A57" s="99" t="s">
        <v>444</v>
      </c>
      <c r="B57" s="100" t="s">
        <v>6</v>
      </c>
      <c r="C57" s="101" t="s">
        <v>72</v>
      </c>
      <c r="D57" s="146" t="s">
        <v>445</v>
      </c>
      <c r="E57" s="147"/>
      <c r="F57" s="147"/>
      <c r="G57" s="148"/>
      <c r="H57" s="96"/>
      <c r="I57" s="102">
        <v>12.44</v>
      </c>
      <c r="J57" s="103">
        <v>0</v>
      </c>
      <c r="K57" s="117" t="str">
        <f t="shared" si="1"/>
        <v>00011690000000000140</v>
      </c>
      <c r="L57" s="105" t="s">
        <v>446</v>
      </c>
    </row>
    <row r="58" spans="1:12" s="84" customFormat="1" ht="33.75">
      <c r="A58" s="79" t="s">
        <v>447</v>
      </c>
      <c r="B58" s="78" t="s">
        <v>6</v>
      </c>
      <c r="C58" s="120" t="s">
        <v>72</v>
      </c>
      <c r="D58" s="149" t="s">
        <v>448</v>
      </c>
      <c r="E58" s="150"/>
      <c r="F58" s="150"/>
      <c r="G58" s="151"/>
      <c r="H58" s="80"/>
      <c r="I58" s="81">
        <v>12.44</v>
      </c>
      <c r="J58" s="82">
        <f>IF(H58=0,0,MAX(H58-I58,0))</f>
        <v>0</v>
      </c>
      <c r="K58" s="118" t="str">
        <f t="shared" si="1"/>
        <v>00011690050100000140</v>
      </c>
      <c r="L58" s="83" t="str">
        <f>C58 &amp; D58 &amp; G58</f>
        <v>00011690050100000140</v>
      </c>
    </row>
    <row r="59" spans="1:12">
      <c r="A59" s="99" t="s">
        <v>449</v>
      </c>
      <c r="B59" s="100" t="s">
        <v>6</v>
      </c>
      <c r="C59" s="101" t="s">
        <v>72</v>
      </c>
      <c r="D59" s="146" t="s">
        <v>450</v>
      </c>
      <c r="E59" s="147"/>
      <c r="F59" s="147"/>
      <c r="G59" s="148"/>
      <c r="H59" s="96"/>
      <c r="I59" s="102">
        <v>2514.94</v>
      </c>
      <c r="J59" s="103">
        <v>0</v>
      </c>
      <c r="K59" s="117" t="str">
        <f t="shared" si="1"/>
        <v>00011700000000000000</v>
      </c>
      <c r="L59" s="105" t="s">
        <v>451</v>
      </c>
    </row>
    <row r="60" spans="1:12">
      <c r="A60" s="99" t="s">
        <v>452</v>
      </c>
      <c r="B60" s="100" t="s">
        <v>6</v>
      </c>
      <c r="C60" s="101" t="s">
        <v>72</v>
      </c>
      <c r="D60" s="146" t="s">
        <v>453</v>
      </c>
      <c r="E60" s="147"/>
      <c r="F60" s="147"/>
      <c r="G60" s="148"/>
      <c r="H60" s="96"/>
      <c r="I60" s="102">
        <v>2514.94</v>
      </c>
      <c r="J60" s="103">
        <v>0</v>
      </c>
      <c r="K60" s="117" t="str">
        <f t="shared" si="1"/>
        <v>00011701000000000180</v>
      </c>
      <c r="L60" s="105" t="s">
        <v>454</v>
      </c>
    </row>
    <row r="61" spans="1:12" s="84" customFormat="1" ht="22.5">
      <c r="A61" s="79" t="s">
        <v>455</v>
      </c>
      <c r="B61" s="78" t="s">
        <v>6</v>
      </c>
      <c r="C61" s="120" t="s">
        <v>72</v>
      </c>
      <c r="D61" s="149" t="s">
        <v>456</v>
      </c>
      <c r="E61" s="150"/>
      <c r="F61" s="150"/>
      <c r="G61" s="151"/>
      <c r="H61" s="80"/>
      <c r="I61" s="81">
        <v>2514.94</v>
      </c>
      <c r="J61" s="82">
        <f>IF(H61=0,0,MAX(H61-I61,0))</f>
        <v>0</v>
      </c>
      <c r="K61" s="118" t="str">
        <f t="shared" si="1"/>
        <v>00011701050100000180</v>
      </c>
      <c r="L61" s="83" t="str">
        <f>C61 &amp; D61 &amp; G61</f>
        <v>00011701050100000180</v>
      </c>
    </row>
    <row r="62" spans="1:12">
      <c r="A62" s="99" t="s">
        <v>457</v>
      </c>
      <c r="B62" s="100" t="s">
        <v>6</v>
      </c>
      <c r="C62" s="101" t="s">
        <v>72</v>
      </c>
      <c r="D62" s="146" t="s">
        <v>458</v>
      </c>
      <c r="E62" s="147"/>
      <c r="F62" s="147"/>
      <c r="G62" s="148"/>
      <c r="H62" s="96">
        <v>7079700</v>
      </c>
      <c r="I62" s="102">
        <v>711300</v>
      </c>
      <c r="J62" s="103">
        <v>6368400</v>
      </c>
      <c r="K62" s="117" t="str">
        <f t="shared" si="1"/>
        <v>00020000000000000000</v>
      </c>
      <c r="L62" s="105" t="s">
        <v>459</v>
      </c>
    </row>
    <row r="63" spans="1:12" ht="33.75">
      <c r="A63" s="99" t="s">
        <v>460</v>
      </c>
      <c r="B63" s="100" t="s">
        <v>6</v>
      </c>
      <c r="C63" s="101" t="s">
        <v>72</v>
      </c>
      <c r="D63" s="146" t="s">
        <v>461</v>
      </c>
      <c r="E63" s="147"/>
      <c r="F63" s="147"/>
      <c r="G63" s="148"/>
      <c r="H63" s="96">
        <v>7079700</v>
      </c>
      <c r="I63" s="102">
        <v>711300</v>
      </c>
      <c r="J63" s="103">
        <v>6368400</v>
      </c>
      <c r="K63" s="117" t="str">
        <f t="shared" si="1"/>
        <v>00020200000000000000</v>
      </c>
      <c r="L63" s="105" t="s">
        <v>462</v>
      </c>
    </row>
    <row r="64" spans="1:12" ht="22.5">
      <c r="A64" s="99" t="s">
        <v>463</v>
      </c>
      <c r="B64" s="100" t="s">
        <v>6</v>
      </c>
      <c r="C64" s="101" t="s">
        <v>72</v>
      </c>
      <c r="D64" s="146" t="s">
        <v>464</v>
      </c>
      <c r="E64" s="147"/>
      <c r="F64" s="147"/>
      <c r="G64" s="148"/>
      <c r="H64" s="96">
        <v>1317600</v>
      </c>
      <c r="I64" s="102">
        <v>406200</v>
      </c>
      <c r="J64" s="103">
        <v>911400</v>
      </c>
      <c r="K64" s="117" t="str">
        <f t="shared" si="1"/>
        <v>00020210000000000151</v>
      </c>
      <c r="L64" s="105" t="s">
        <v>465</v>
      </c>
    </row>
    <row r="65" spans="1:12">
      <c r="A65" s="99" t="s">
        <v>466</v>
      </c>
      <c r="B65" s="100" t="s">
        <v>6</v>
      </c>
      <c r="C65" s="101" t="s">
        <v>72</v>
      </c>
      <c r="D65" s="146" t="s">
        <v>467</v>
      </c>
      <c r="E65" s="147"/>
      <c r="F65" s="147"/>
      <c r="G65" s="148"/>
      <c r="H65" s="96">
        <v>1317600</v>
      </c>
      <c r="I65" s="102">
        <v>406200</v>
      </c>
      <c r="J65" s="103">
        <v>911400</v>
      </c>
      <c r="K65" s="117" t="str">
        <f t="shared" si="1"/>
        <v>00020215001000000151</v>
      </c>
      <c r="L65" s="105" t="s">
        <v>468</v>
      </c>
    </row>
    <row r="66" spans="1:12" s="84" customFormat="1" ht="22.5">
      <c r="A66" s="79" t="s">
        <v>469</v>
      </c>
      <c r="B66" s="78" t="s">
        <v>6</v>
      </c>
      <c r="C66" s="120" t="s">
        <v>72</v>
      </c>
      <c r="D66" s="149" t="s">
        <v>470</v>
      </c>
      <c r="E66" s="150"/>
      <c r="F66" s="150"/>
      <c r="G66" s="151"/>
      <c r="H66" s="80">
        <v>1317600</v>
      </c>
      <c r="I66" s="81">
        <v>406200</v>
      </c>
      <c r="J66" s="82">
        <f>IF(H66=0,0,MAX(H66-I66,0))</f>
        <v>911400</v>
      </c>
      <c r="K66" s="118" t="str">
        <f t="shared" si="1"/>
        <v>00020215001100000151</v>
      </c>
      <c r="L66" s="83" t="str">
        <f>C66 &amp; D66 &amp; G66</f>
        <v>00020215001100000151</v>
      </c>
    </row>
    <row r="67" spans="1:12" ht="22.5">
      <c r="A67" s="99" t="s">
        <v>471</v>
      </c>
      <c r="B67" s="100" t="s">
        <v>6</v>
      </c>
      <c r="C67" s="101" t="s">
        <v>72</v>
      </c>
      <c r="D67" s="146" t="s">
        <v>472</v>
      </c>
      <c r="E67" s="147"/>
      <c r="F67" s="147"/>
      <c r="G67" s="148"/>
      <c r="H67" s="96">
        <v>4478600</v>
      </c>
      <c r="I67" s="102">
        <v>0</v>
      </c>
      <c r="J67" s="103">
        <v>4478600</v>
      </c>
      <c r="K67" s="117" t="str">
        <f t="shared" si="1"/>
        <v>00020220000000000151</v>
      </c>
      <c r="L67" s="105" t="s">
        <v>473</v>
      </c>
    </row>
    <row r="68" spans="1:12">
      <c r="A68" s="99" t="s">
        <v>474</v>
      </c>
      <c r="B68" s="100" t="s">
        <v>6</v>
      </c>
      <c r="C68" s="101" t="s">
        <v>72</v>
      </c>
      <c r="D68" s="146" t="s">
        <v>475</v>
      </c>
      <c r="E68" s="147"/>
      <c r="F68" s="147"/>
      <c r="G68" s="148"/>
      <c r="H68" s="96">
        <v>4478600</v>
      </c>
      <c r="I68" s="102">
        <v>0</v>
      </c>
      <c r="J68" s="103">
        <v>4478600</v>
      </c>
      <c r="K68" s="117" t="str">
        <f t="shared" si="1"/>
        <v>00020229999000000151</v>
      </c>
      <c r="L68" s="105" t="s">
        <v>476</v>
      </c>
    </row>
    <row r="69" spans="1:12" s="84" customFormat="1">
      <c r="A69" s="79" t="s">
        <v>477</v>
      </c>
      <c r="B69" s="78" t="s">
        <v>6</v>
      </c>
      <c r="C69" s="120" t="s">
        <v>72</v>
      </c>
      <c r="D69" s="149" t="s">
        <v>478</v>
      </c>
      <c r="E69" s="150"/>
      <c r="F69" s="150"/>
      <c r="G69" s="151"/>
      <c r="H69" s="80">
        <v>4478600</v>
      </c>
      <c r="I69" s="81">
        <v>0</v>
      </c>
      <c r="J69" s="82">
        <f>IF(H69=0,0,MAX(H69-I69,0))</f>
        <v>4478600</v>
      </c>
      <c r="K69" s="118" t="str">
        <f t="shared" si="1"/>
        <v>00020229999100000151</v>
      </c>
      <c r="L69" s="83" t="str">
        <f>C69 &amp; D69 &amp; G69</f>
        <v>00020229999100000151</v>
      </c>
    </row>
    <row r="70" spans="1:12" ht="22.5">
      <c r="A70" s="99" t="s">
        <v>479</v>
      </c>
      <c r="B70" s="100" t="s">
        <v>6</v>
      </c>
      <c r="C70" s="101" t="s">
        <v>72</v>
      </c>
      <c r="D70" s="146" t="s">
        <v>480</v>
      </c>
      <c r="E70" s="147"/>
      <c r="F70" s="147"/>
      <c r="G70" s="148"/>
      <c r="H70" s="96">
        <v>652600</v>
      </c>
      <c r="I70" s="102">
        <v>296600</v>
      </c>
      <c r="J70" s="103">
        <v>356000</v>
      </c>
      <c r="K70" s="117" t="str">
        <f t="shared" si="1"/>
        <v>00020230000000000151</v>
      </c>
      <c r="L70" s="105" t="s">
        <v>481</v>
      </c>
    </row>
    <row r="71" spans="1:12" ht="33.75">
      <c r="A71" s="99" t="s">
        <v>482</v>
      </c>
      <c r="B71" s="100" t="s">
        <v>6</v>
      </c>
      <c r="C71" s="101" t="s">
        <v>72</v>
      </c>
      <c r="D71" s="146" t="s">
        <v>483</v>
      </c>
      <c r="E71" s="147"/>
      <c r="F71" s="147"/>
      <c r="G71" s="148"/>
      <c r="H71" s="96">
        <v>303500</v>
      </c>
      <c r="I71" s="102">
        <v>124300</v>
      </c>
      <c r="J71" s="103">
        <v>179200</v>
      </c>
      <c r="K71" s="117" t="str">
        <f t="shared" si="1"/>
        <v>00020230024000000151</v>
      </c>
      <c r="L71" s="105" t="s">
        <v>484</v>
      </c>
    </row>
    <row r="72" spans="1:12" s="84" customFormat="1" ht="33.75">
      <c r="A72" s="79" t="s">
        <v>485</v>
      </c>
      <c r="B72" s="78" t="s">
        <v>6</v>
      </c>
      <c r="C72" s="120" t="s">
        <v>72</v>
      </c>
      <c r="D72" s="149" t="s">
        <v>486</v>
      </c>
      <c r="E72" s="150"/>
      <c r="F72" s="150"/>
      <c r="G72" s="151"/>
      <c r="H72" s="80">
        <v>303500</v>
      </c>
      <c r="I72" s="81">
        <v>124300</v>
      </c>
      <c r="J72" s="82">
        <f>IF(H72=0,0,MAX(H72-I72,0))</f>
        <v>179200</v>
      </c>
      <c r="K72" s="118" t="str">
        <f t="shared" si="1"/>
        <v>00020230024100000151</v>
      </c>
      <c r="L72" s="83" t="str">
        <f>C72 &amp; D72 &amp; G72</f>
        <v>00020230024100000151</v>
      </c>
    </row>
    <row r="73" spans="1:12" ht="33.75">
      <c r="A73" s="99" t="s">
        <v>487</v>
      </c>
      <c r="B73" s="100" t="s">
        <v>6</v>
      </c>
      <c r="C73" s="101" t="s">
        <v>72</v>
      </c>
      <c r="D73" s="146" t="s">
        <v>488</v>
      </c>
      <c r="E73" s="147"/>
      <c r="F73" s="147"/>
      <c r="G73" s="148"/>
      <c r="H73" s="96">
        <v>346100</v>
      </c>
      <c r="I73" s="102">
        <v>172300</v>
      </c>
      <c r="J73" s="103">
        <v>173800</v>
      </c>
      <c r="K73" s="117" t="str">
        <f t="shared" si="1"/>
        <v>00020235118000000151</v>
      </c>
      <c r="L73" s="105" t="s">
        <v>489</v>
      </c>
    </row>
    <row r="74" spans="1:12" s="84" customFormat="1" ht="33.75">
      <c r="A74" s="79" t="s">
        <v>490</v>
      </c>
      <c r="B74" s="78" t="s">
        <v>6</v>
      </c>
      <c r="C74" s="120" t="s">
        <v>72</v>
      </c>
      <c r="D74" s="149" t="s">
        <v>491</v>
      </c>
      <c r="E74" s="150"/>
      <c r="F74" s="150"/>
      <c r="G74" s="151"/>
      <c r="H74" s="80">
        <v>346100</v>
      </c>
      <c r="I74" s="81">
        <v>172300</v>
      </c>
      <c r="J74" s="82">
        <f>IF(H74=0,0,MAX(H74-I74,0))</f>
        <v>173800</v>
      </c>
      <c r="K74" s="118" t="str">
        <f t="shared" si="1"/>
        <v>00020235118100000151</v>
      </c>
      <c r="L74" s="83" t="str">
        <f>C74 &amp; D74 &amp; G74</f>
        <v>00020235118100000151</v>
      </c>
    </row>
    <row r="75" spans="1:12" ht="22.5">
      <c r="A75" s="99" t="s">
        <v>492</v>
      </c>
      <c r="B75" s="100" t="s">
        <v>6</v>
      </c>
      <c r="C75" s="101" t="s">
        <v>72</v>
      </c>
      <c r="D75" s="146" t="s">
        <v>493</v>
      </c>
      <c r="E75" s="147"/>
      <c r="F75" s="147"/>
      <c r="G75" s="148"/>
      <c r="H75" s="96">
        <v>3000</v>
      </c>
      <c r="I75" s="102">
        <v>0</v>
      </c>
      <c r="J75" s="103">
        <v>3000</v>
      </c>
      <c r="K75" s="117" t="str">
        <f t="shared" si="1"/>
        <v>00020235930000000151</v>
      </c>
      <c r="L75" s="105" t="s">
        <v>494</v>
      </c>
    </row>
    <row r="76" spans="1:12" s="84" customFormat="1" ht="33.75">
      <c r="A76" s="79" t="s">
        <v>495</v>
      </c>
      <c r="B76" s="78" t="s">
        <v>6</v>
      </c>
      <c r="C76" s="120" t="s">
        <v>72</v>
      </c>
      <c r="D76" s="149" t="s">
        <v>496</v>
      </c>
      <c r="E76" s="150"/>
      <c r="F76" s="150"/>
      <c r="G76" s="151"/>
      <c r="H76" s="80">
        <v>3000</v>
      </c>
      <c r="I76" s="81">
        <v>0</v>
      </c>
      <c r="J76" s="82">
        <f>IF(H76=0,0,MAX(H76-I76,0))</f>
        <v>3000</v>
      </c>
      <c r="K76" s="118" t="str">
        <f t="shared" si="1"/>
        <v>00020235930100000151</v>
      </c>
      <c r="L76" s="83" t="str">
        <f>C76 &amp; D76 &amp; G76</f>
        <v>00020235930100000151</v>
      </c>
    </row>
    <row r="77" spans="1:12">
      <c r="A77" s="99" t="s">
        <v>161</v>
      </c>
      <c r="B77" s="100" t="s">
        <v>6</v>
      </c>
      <c r="C77" s="101" t="s">
        <v>72</v>
      </c>
      <c r="D77" s="146" t="s">
        <v>497</v>
      </c>
      <c r="E77" s="147"/>
      <c r="F77" s="147"/>
      <c r="G77" s="148"/>
      <c r="H77" s="96">
        <v>630900</v>
      </c>
      <c r="I77" s="102">
        <v>8500</v>
      </c>
      <c r="J77" s="103">
        <v>622400</v>
      </c>
      <c r="K77" s="117" t="str">
        <f t="shared" si="1"/>
        <v>00020240000000000151</v>
      </c>
      <c r="L77" s="105" t="s">
        <v>498</v>
      </c>
    </row>
    <row r="78" spans="1:12" ht="22.5">
      <c r="A78" s="99" t="s">
        <v>499</v>
      </c>
      <c r="B78" s="100" t="s">
        <v>6</v>
      </c>
      <c r="C78" s="101" t="s">
        <v>72</v>
      </c>
      <c r="D78" s="146" t="s">
        <v>500</v>
      </c>
      <c r="E78" s="147"/>
      <c r="F78" s="147"/>
      <c r="G78" s="148"/>
      <c r="H78" s="96">
        <v>630900</v>
      </c>
      <c r="I78" s="102">
        <v>8500</v>
      </c>
      <c r="J78" s="103">
        <v>622400</v>
      </c>
      <c r="K78" s="117" t="str">
        <f t="shared" si="1"/>
        <v>00020249999000000151</v>
      </c>
      <c r="L78" s="105" t="s">
        <v>501</v>
      </c>
    </row>
    <row r="79" spans="1:12" s="84" customFormat="1" ht="22.5">
      <c r="A79" s="79" t="s">
        <v>502</v>
      </c>
      <c r="B79" s="78" t="s">
        <v>6</v>
      </c>
      <c r="C79" s="120" t="s">
        <v>72</v>
      </c>
      <c r="D79" s="149" t="s">
        <v>503</v>
      </c>
      <c r="E79" s="150"/>
      <c r="F79" s="150"/>
      <c r="G79" s="151"/>
      <c r="H79" s="80">
        <v>630900</v>
      </c>
      <c r="I79" s="81">
        <v>8500</v>
      </c>
      <c r="J79" s="82">
        <f>IF(H79=0,0,MAX(H79-I79,0))</f>
        <v>622400</v>
      </c>
      <c r="K79" s="118" t="str">
        <f t="shared" si="1"/>
        <v>00020249999100000151</v>
      </c>
      <c r="L79" s="83" t="str">
        <f>C79 &amp; D79 &amp; G79</f>
        <v>00020249999100000151</v>
      </c>
    </row>
    <row r="80" spans="1:12" ht="3.75" hidden="1" customHeight="1" thickBot="1">
      <c r="A80" s="15"/>
      <c r="B80" s="27"/>
      <c r="C80" s="19"/>
      <c r="D80" s="28"/>
      <c r="E80" s="28"/>
      <c r="F80" s="28"/>
      <c r="G80" s="28"/>
      <c r="H80" s="36"/>
      <c r="I80" s="37"/>
      <c r="J80" s="51"/>
      <c r="K80" s="115"/>
    </row>
    <row r="81" spans="1:12">
      <c r="A81" s="20"/>
      <c r="B81" s="21"/>
      <c r="C81" s="22"/>
      <c r="D81" s="22"/>
      <c r="E81" s="22"/>
      <c r="F81" s="22"/>
      <c r="G81" s="22"/>
      <c r="H81" s="23"/>
      <c r="I81" s="23"/>
      <c r="J81" s="22"/>
      <c r="K81" s="22"/>
    </row>
    <row r="82" spans="1:12" ht="12.75" customHeight="1">
      <c r="A82" s="174" t="s">
        <v>24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12"/>
    </row>
    <row r="83" spans="1:12">
      <c r="A83" s="8"/>
      <c r="B83" s="8"/>
      <c r="C83" s="9"/>
      <c r="D83" s="9"/>
      <c r="E83" s="9"/>
      <c r="F83" s="9"/>
      <c r="G83" s="9"/>
      <c r="H83" s="10"/>
      <c r="I83" s="10"/>
      <c r="J83" s="33" t="s">
        <v>20</v>
      </c>
      <c r="K83" s="33"/>
    </row>
    <row r="84" spans="1:12" ht="12.75" customHeight="1">
      <c r="A84" s="162" t="s">
        <v>39</v>
      </c>
      <c r="B84" s="162" t="s">
        <v>40</v>
      </c>
      <c r="C84" s="175" t="s">
        <v>44</v>
      </c>
      <c r="D84" s="176"/>
      <c r="E84" s="176"/>
      <c r="F84" s="176"/>
      <c r="G84" s="177"/>
      <c r="H84" s="162" t="s">
        <v>42</v>
      </c>
      <c r="I84" s="162" t="s">
        <v>23</v>
      </c>
      <c r="J84" s="162" t="s">
        <v>43</v>
      </c>
      <c r="K84" s="113"/>
    </row>
    <row r="85" spans="1:12">
      <c r="A85" s="163"/>
      <c r="B85" s="163"/>
      <c r="C85" s="178"/>
      <c r="D85" s="179"/>
      <c r="E85" s="179"/>
      <c r="F85" s="179"/>
      <c r="G85" s="180"/>
      <c r="H85" s="163"/>
      <c r="I85" s="163"/>
      <c r="J85" s="163"/>
      <c r="K85" s="113"/>
    </row>
    <row r="86" spans="1:12">
      <c r="A86" s="164"/>
      <c r="B86" s="164"/>
      <c r="C86" s="181"/>
      <c r="D86" s="182"/>
      <c r="E86" s="182"/>
      <c r="F86" s="182"/>
      <c r="G86" s="183"/>
      <c r="H86" s="164"/>
      <c r="I86" s="164"/>
      <c r="J86" s="164"/>
      <c r="K86" s="113"/>
    </row>
    <row r="87" spans="1:12" ht="13.5" thickBot="1">
      <c r="A87" s="70">
        <v>1</v>
      </c>
      <c r="B87" s="12">
        <v>2</v>
      </c>
      <c r="C87" s="171">
        <v>3</v>
      </c>
      <c r="D87" s="172"/>
      <c r="E87" s="172"/>
      <c r="F87" s="172"/>
      <c r="G87" s="173"/>
      <c r="H87" s="13" t="s">
        <v>2</v>
      </c>
      <c r="I87" s="13" t="s">
        <v>25</v>
      </c>
      <c r="J87" s="13" t="s">
        <v>26</v>
      </c>
      <c r="K87" s="114"/>
    </row>
    <row r="88" spans="1:12">
      <c r="A88" s="71" t="s">
        <v>5</v>
      </c>
      <c r="B88" s="38" t="s">
        <v>7</v>
      </c>
      <c r="C88" s="184" t="s">
        <v>17</v>
      </c>
      <c r="D88" s="185"/>
      <c r="E88" s="185"/>
      <c r="F88" s="185"/>
      <c r="G88" s="186"/>
      <c r="H88" s="52">
        <v>30920128</v>
      </c>
      <c r="I88" s="52">
        <v>9647107.2100000009</v>
      </c>
      <c r="J88" s="104">
        <v>21273020.789999999</v>
      </c>
    </row>
    <row r="89" spans="1:12" ht="12.75" customHeight="1">
      <c r="A89" s="73" t="s">
        <v>4</v>
      </c>
      <c r="B89" s="50"/>
      <c r="C89" s="187"/>
      <c r="D89" s="188"/>
      <c r="E89" s="188"/>
      <c r="F89" s="188"/>
      <c r="G89" s="189"/>
      <c r="H89" s="59"/>
      <c r="I89" s="60"/>
      <c r="J89" s="61"/>
    </row>
    <row r="90" spans="1:12">
      <c r="A90" s="99" t="s">
        <v>94</v>
      </c>
      <c r="B90" s="100" t="s">
        <v>7</v>
      </c>
      <c r="C90" s="101" t="s">
        <v>72</v>
      </c>
      <c r="D90" s="123" t="s">
        <v>97</v>
      </c>
      <c r="E90" s="146" t="s">
        <v>96</v>
      </c>
      <c r="F90" s="152"/>
      <c r="G90" s="128" t="s">
        <v>72</v>
      </c>
      <c r="H90" s="96">
        <v>7464883</v>
      </c>
      <c r="I90" s="102">
        <v>2379492</v>
      </c>
      <c r="J90" s="103">
        <v>5085391</v>
      </c>
      <c r="K90" s="117" t="str">
        <f t="shared" ref="K90:K121" si="2">C90 &amp; D90 &amp;E90 &amp; F90 &amp; G90</f>
        <v>00001000000000000000</v>
      </c>
      <c r="L90" s="106" t="s">
        <v>95</v>
      </c>
    </row>
    <row r="91" spans="1:12" ht="22.5">
      <c r="A91" s="99" t="s">
        <v>98</v>
      </c>
      <c r="B91" s="100" t="s">
        <v>7</v>
      </c>
      <c r="C91" s="101" t="s">
        <v>72</v>
      </c>
      <c r="D91" s="123" t="s">
        <v>100</v>
      </c>
      <c r="E91" s="146" t="s">
        <v>96</v>
      </c>
      <c r="F91" s="152"/>
      <c r="G91" s="128" t="s">
        <v>72</v>
      </c>
      <c r="H91" s="96">
        <v>1267500</v>
      </c>
      <c r="I91" s="102">
        <v>485097.79</v>
      </c>
      <c r="J91" s="103">
        <v>782402.21</v>
      </c>
      <c r="K91" s="117" t="str">
        <f t="shared" si="2"/>
        <v>00001020000000000000</v>
      </c>
      <c r="L91" s="106" t="s">
        <v>99</v>
      </c>
    </row>
    <row r="92" spans="1:12">
      <c r="A92" s="99"/>
      <c r="B92" s="100" t="s">
        <v>7</v>
      </c>
      <c r="C92" s="101" t="s">
        <v>72</v>
      </c>
      <c r="D92" s="123" t="s">
        <v>100</v>
      </c>
      <c r="E92" s="146" t="s">
        <v>102</v>
      </c>
      <c r="F92" s="152"/>
      <c r="G92" s="128" t="s">
        <v>72</v>
      </c>
      <c r="H92" s="96">
        <v>1267500</v>
      </c>
      <c r="I92" s="102">
        <v>485097.79</v>
      </c>
      <c r="J92" s="103">
        <v>782402.21</v>
      </c>
      <c r="K92" s="117" t="str">
        <f t="shared" si="2"/>
        <v>00001022010001000000</v>
      </c>
      <c r="L92" s="106" t="s">
        <v>101</v>
      </c>
    </row>
    <row r="93" spans="1:12" ht="56.25">
      <c r="A93" s="99" t="s">
        <v>103</v>
      </c>
      <c r="B93" s="100" t="s">
        <v>7</v>
      </c>
      <c r="C93" s="101" t="s">
        <v>72</v>
      </c>
      <c r="D93" s="123" t="s">
        <v>100</v>
      </c>
      <c r="E93" s="146" t="s">
        <v>102</v>
      </c>
      <c r="F93" s="152"/>
      <c r="G93" s="128" t="s">
        <v>105</v>
      </c>
      <c r="H93" s="96">
        <v>1267500</v>
      </c>
      <c r="I93" s="102">
        <v>485097.79</v>
      </c>
      <c r="J93" s="103">
        <v>782402.21</v>
      </c>
      <c r="K93" s="117" t="str">
        <f t="shared" si="2"/>
        <v>00001022010001000100</v>
      </c>
      <c r="L93" s="106" t="s">
        <v>104</v>
      </c>
    </row>
    <row r="94" spans="1:12" ht="22.5">
      <c r="A94" s="99" t="s">
        <v>106</v>
      </c>
      <c r="B94" s="100" t="s">
        <v>7</v>
      </c>
      <c r="C94" s="101" t="s">
        <v>72</v>
      </c>
      <c r="D94" s="123" t="s">
        <v>100</v>
      </c>
      <c r="E94" s="146" t="s">
        <v>102</v>
      </c>
      <c r="F94" s="152"/>
      <c r="G94" s="128" t="s">
        <v>108</v>
      </c>
      <c r="H94" s="96">
        <v>1267500</v>
      </c>
      <c r="I94" s="102">
        <v>485097.79</v>
      </c>
      <c r="J94" s="103">
        <v>782402.21</v>
      </c>
      <c r="K94" s="117" t="str">
        <f t="shared" si="2"/>
        <v>00001022010001000120</v>
      </c>
      <c r="L94" s="106" t="s">
        <v>107</v>
      </c>
    </row>
    <row r="95" spans="1:12" s="84" customFormat="1" ht="22.5">
      <c r="A95" s="79" t="s">
        <v>109</v>
      </c>
      <c r="B95" s="78" t="s">
        <v>7</v>
      </c>
      <c r="C95" s="120" t="s">
        <v>72</v>
      </c>
      <c r="D95" s="124" t="s">
        <v>100</v>
      </c>
      <c r="E95" s="149" t="s">
        <v>102</v>
      </c>
      <c r="F95" s="153"/>
      <c r="G95" s="121" t="s">
        <v>110</v>
      </c>
      <c r="H95" s="80">
        <v>949100</v>
      </c>
      <c r="I95" s="81">
        <v>355258.14</v>
      </c>
      <c r="J95" s="82">
        <f>MAX(H95-I95,0)</f>
        <v>593841.86</v>
      </c>
      <c r="K95" s="117" t="str">
        <f t="shared" si="2"/>
        <v>00001022010001000121</v>
      </c>
      <c r="L95" s="83" t="str">
        <f>C95 &amp; D95 &amp;E95 &amp; F95 &amp; G95</f>
        <v>00001022010001000121</v>
      </c>
    </row>
    <row r="96" spans="1:12" s="84" customFormat="1" ht="33.75">
      <c r="A96" s="79" t="s">
        <v>111</v>
      </c>
      <c r="B96" s="78" t="s">
        <v>7</v>
      </c>
      <c r="C96" s="120" t="s">
        <v>72</v>
      </c>
      <c r="D96" s="124" t="s">
        <v>100</v>
      </c>
      <c r="E96" s="149" t="s">
        <v>102</v>
      </c>
      <c r="F96" s="153"/>
      <c r="G96" s="121" t="s">
        <v>112</v>
      </c>
      <c r="H96" s="80">
        <v>40100</v>
      </c>
      <c r="I96" s="81">
        <v>40100</v>
      </c>
      <c r="J96" s="82">
        <f>MAX(H96-I96,0)</f>
        <v>0</v>
      </c>
      <c r="K96" s="117" t="str">
        <f t="shared" si="2"/>
        <v>00001022010001000122</v>
      </c>
      <c r="L96" s="83" t="str">
        <f>C96 &amp; D96 &amp;E96 &amp; F96 &amp; G96</f>
        <v>00001022010001000122</v>
      </c>
    </row>
    <row r="97" spans="1:12" s="84" customFormat="1" ht="33.75">
      <c r="A97" s="79" t="s">
        <v>113</v>
      </c>
      <c r="B97" s="78" t="s">
        <v>7</v>
      </c>
      <c r="C97" s="120" t="s">
        <v>72</v>
      </c>
      <c r="D97" s="124" t="s">
        <v>100</v>
      </c>
      <c r="E97" s="149" t="s">
        <v>102</v>
      </c>
      <c r="F97" s="153"/>
      <c r="G97" s="121" t="s">
        <v>114</v>
      </c>
      <c r="H97" s="80">
        <v>278300</v>
      </c>
      <c r="I97" s="81">
        <v>89739.65</v>
      </c>
      <c r="J97" s="82">
        <f>MAX(H97-I97,0)</f>
        <v>188560.35</v>
      </c>
      <c r="K97" s="117" t="str">
        <f t="shared" si="2"/>
        <v>00001022010001000129</v>
      </c>
      <c r="L97" s="83" t="str">
        <f>C97 &amp; D97 &amp;E97 &amp; F97 &amp; G97</f>
        <v>00001022010001000129</v>
      </c>
    </row>
    <row r="98" spans="1:12" ht="45">
      <c r="A98" s="99" t="s">
        <v>115</v>
      </c>
      <c r="B98" s="100" t="s">
        <v>7</v>
      </c>
      <c r="C98" s="101" t="s">
        <v>72</v>
      </c>
      <c r="D98" s="123" t="s">
        <v>117</v>
      </c>
      <c r="E98" s="146" t="s">
        <v>96</v>
      </c>
      <c r="F98" s="152"/>
      <c r="G98" s="128" t="s">
        <v>72</v>
      </c>
      <c r="H98" s="96">
        <v>5847283</v>
      </c>
      <c r="I98" s="102">
        <v>1827430.81</v>
      </c>
      <c r="J98" s="103">
        <v>4019852.19</v>
      </c>
      <c r="K98" s="117" t="str">
        <f t="shared" si="2"/>
        <v>00001040000000000000</v>
      </c>
      <c r="L98" s="106" t="s">
        <v>116</v>
      </c>
    </row>
    <row r="99" spans="1:12">
      <c r="A99" s="99"/>
      <c r="B99" s="100" t="s">
        <v>7</v>
      </c>
      <c r="C99" s="101" t="s">
        <v>72</v>
      </c>
      <c r="D99" s="123" t="s">
        <v>117</v>
      </c>
      <c r="E99" s="146" t="s">
        <v>119</v>
      </c>
      <c r="F99" s="152"/>
      <c r="G99" s="128" t="s">
        <v>72</v>
      </c>
      <c r="H99" s="96">
        <v>5543783</v>
      </c>
      <c r="I99" s="102">
        <v>1779233.13</v>
      </c>
      <c r="J99" s="103">
        <v>3764549.87</v>
      </c>
      <c r="K99" s="117" t="str">
        <f t="shared" si="2"/>
        <v>00001042020001000000</v>
      </c>
      <c r="L99" s="106" t="s">
        <v>118</v>
      </c>
    </row>
    <row r="100" spans="1:12" ht="56.25">
      <c r="A100" s="99" t="s">
        <v>103</v>
      </c>
      <c r="B100" s="100" t="s">
        <v>7</v>
      </c>
      <c r="C100" s="101" t="s">
        <v>72</v>
      </c>
      <c r="D100" s="123" t="s">
        <v>117</v>
      </c>
      <c r="E100" s="146" t="s">
        <v>119</v>
      </c>
      <c r="F100" s="152"/>
      <c r="G100" s="128" t="s">
        <v>105</v>
      </c>
      <c r="H100" s="96">
        <v>3662273</v>
      </c>
      <c r="I100" s="102">
        <v>1219735.81</v>
      </c>
      <c r="J100" s="103">
        <v>2442537.19</v>
      </c>
      <c r="K100" s="117" t="str">
        <f t="shared" si="2"/>
        <v>00001042020001000100</v>
      </c>
      <c r="L100" s="106" t="s">
        <v>120</v>
      </c>
    </row>
    <row r="101" spans="1:12" ht="22.5">
      <c r="A101" s="99" t="s">
        <v>106</v>
      </c>
      <c r="B101" s="100" t="s">
        <v>7</v>
      </c>
      <c r="C101" s="101" t="s">
        <v>72</v>
      </c>
      <c r="D101" s="123" t="s">
        <v>117</v>
      </c>
      <c r="E101" s="146" t="s">
        <v>119</v>
      </c>
      <c r="F101" s="152"/>
      <c r="G101" s="128" t="s">
        <v>108</v>
      </c>
      <c r="H101" s="96">
        <v>3662273</v>
      </c>
      <c r="I101" s="102">
        <v>1219735.81</v>
      </c>
      <c r="J101" s="103">
        <v>2442537.19</v>
      </c>
      <c r="K101" s="117" t="str">
        <f t="shared" si="2"/>
        <v>00001042020001000120</v>
      </c>
      <c r="L101" s="106" t="s">
        <v>121</v>
      </c>
    </row>
    <row r="102" spans="1:12" s="84" customFormat="1" ht="22.5">
      <c r="A102" s="79" t="s">
        <v>109</v>
      </c>
      <c r="B102" s="78" t="s">
        <v>7</v>
      </c>
      <c r="C102" s="120" t="s">
        <v>72</v>
      </c>
      <c r="D102" s="124" t="s">
        <v>117</v>
      </c>
      <c r="E102" s="149" t="s">
        <v>119</v>
      </c>
      <c r="F102" s="153"/>
      <c r="G102" s="121" t="s">
        <v>110</v>
      </c>
      <c r="H102" s="80">
        <v>2697900</v>
      </c>
      <c r="I102" s="81">
        <v>907915.02</v>
      </c>
      <c r="J102" s="82">
        <f>MAX(H102-I102,0)</f>
        <v>1789984.98</v>
      </c>
      <c r="K102" s="117" t="str">
        <f t="shared" si="2"/>
        <v>00001042020001000121</v>
      </c>
      <c r="L102" s="83" t="str">
        <f>C102 &amp; D102 &amp;E102 &amp; F102 &amp; G102</f>
        <v>00001042020001000121</v>
      </c>
    </row>
    <row r="103" spans="1:12" s="84" customFormat="1" ht="33.75">
      <c r="A103" s="79" t="s">
        <v>111</v>
      </c>
      <c r="B103" s="78" t="s">
        <v>7</v>
      </c>
      <c r="C103" s="120" t="s">
        <v>72</v>
      </c>
      <c r="D103" s="124" t="s">
        <v>117</v>
      </c>
      <c r="E103" s="149" t="s">
        <v>119</v>
      </c>
      <c r="F103" s="153"/>
      <c r="G103" s="121" t="s">
        <v>112</v>
      </c>
      <c r="H103" s="80">
        <v>196273</v>
      </c>
      <c r="I103" s="81">
        <v>56772.6</v>
      </c>
      <c r="J103" s="82">
        <f>MAX(H103-I103,0)</f>
        <v>139500.4</v>
      </c>
      <c r="K103" s="117" t="str">
        <f t="shared" si="2"/>
        <v>00001042020001000122</v>
      </c>
      <c r="L103" s="83" t="str">
        <f>C103 &amp; D103 &amp;E103 &amp; F103 &amp; G103</f>
        <v>00001042020001000122</v>
      </c>
    </row>
    <row r="104" spans="1:12" s="84" customFormat="1" ht="33.75">
      <c r="A104" s="79" t="s">
        <v>113</v>
      </c>
      <c r="B104" s="78" t="s">
        <v>7</v>
      </c>
      <c r="C104" s="120" t="s">
        <v>72</v>
      </c>
      <c r="D104" s="124" t="s">
        <v>117</v>
      </c>
      <c r="E104" s="149" t="s">
        <v>119</v>
      </c>
      <c r="F104" s="153"/>
      <c r="G104" s="121" t="s">
        <v>114</v>
      </c>
      <c r="H104" s="80">
        <v>768100</v>
      </c>
      <c r="I104" s="81">
        <v>255048.19</v>
      </c>
      <c r="J104" s="82">
        <f>MAX(H104-I104,0)</f>
        <v>513051.81</v>
      </c>
      <c r="K104" s="117" t="str">
        <f t="shared" si="2"/>
        <v>00001042020001000129</v>
      </c>
      <c r="L104" s="83" t="str">
        <f>C104 &amp; D104 &amp;E104 &amp; F104 &amp; G104</f>
        <v>00001042020001000129</v>
      </c>
    </row>
    <row r="105" spans="1:12" ht="22.5">
      <c r="A105" s="99" t="s">
        <v>122</v>
      </c>
      <c r="B105" s="100" t="s">
        <v>7</v>
      </c>
      <c r="C105" s="101" t="s">
        <v>72</v>
      </c>
      <c r="D105" s="123" t="s">
        <v>117</v>
      </c>
      <c r="E105" s="146" t="s">
        <v>119</v>
      </c>
      <c r="F105" s="152"/>
      <c r="G105" s="128" t="s">
        <v>7</v>
      </c>
      <c r="H105" s="96">
        <v>1768900</v>
      </c>
      <c r="I105" s="102">
        <v>500885.98</v>
      </c>
      <c r="J105" s="103">
        <v>1268014.02</v>
      </c>
      <c r="K105" s="117" t="str">
        <f t="shared" si="2"/>
        <v>00001042020001000200</v>
      </c>
      <c r="L105" s="106" t="s">
        <v>123</v>
      </c>
    </row>
    <row r="106" spans="1:12" ht="22.5">
      <c r="A106" s="99" t="s">
        <v>124</v>
      </c>
      <c r="B106" s="100" t="s">
        <v>7</v>
      </c>
      <c r="C106" s="101" t="s">
        <v>72</v>
      </c>
      <c r="D106" s="123" t="s">
        <v>117</v>
      </c>
      <c r="E106" s="146" t="s">
        <v>119</v>
      </c>
      <c r="F106" s="152"/>
      <c r="G106" s="128" t="s">
        <v>126</v>
      </c>
      <c r="H106" s="96">
        <v>1768900</v>
      </c>
      <c r="I106" s="102">
        <v>500885.98</v>
      </c>
      <c r="J106" s="103">
        <v>1268014.02</v>
      </c>
      <c r="K106" s="117" t="str">
        <f t="shared" si="2"/>
        <v>00001042020001000240</v>
      </c>
      <c r="L106" s="106" t="s">
        <v>125</v>
      </c>
    </row>
    <row r="107" spans="1:12" s="84" customFormat="1" ht="22.5">
      <c r="A107" s="79" t="s">
        <v>127</v>
      </c>
      <c r="B107" s="78" t="s">
        <v>7</v>
      </c>
      <c r="C107" s="120" t="s">
        <v>72</v>
      </c>
      <c r="D107" s="124" t="s">
        <v>117</v>
      </c>
      <c r="E107" s="149" t="s">
        <v>119</v>
      </c>
      <c r="F107" s="153"/>
      <c r="G107" s="121" t="s">
        <v>128</v>
      </c>
      <c r="H107" s="80">
        <v>508000</v>
      </c>
      <c r="I107" s="81">
        <v>175646.11</v>
      </c>
      <c r="J107" s="82">
        <f>MAX(H107-I107,0)</f>
        <v>332353.89</v>
      </c>
      <c r="K107" s="117" t="str">
        <f t="shared" si="2"/>
        <v>00001042020001000242</v>
      </c>
      <c r="L107" s="83" t="str">
        <f>C107 &amp; D107 &amp;E107 &amp; F107 &amp; G107</f>
        <v>00001042020001000242</v>
      </c>
    </row>
    <row r="108" spans="1:12" s="84" customFormat="1" ht="22.5">
      <c r="A108" s="79" t="s">
        <v>129</v>
      </c>
      <c r="B108" s="78" t="s">
        <v>7</v>
      </c>
      <c r="C108" s="120" t="s">
        <v>72</v>
      </c>
      <c r="D108" s="124" t="s">
        <v>117</v>
      </c>
      <c r="E108" s="149" t="s">
        <v>119</v>
      </c>
      <c r="F108" s="153"/>
      <c r="G108" s="121" t="s">
        <v>130</v>
      </c>
      <c r="H108" s="80">
        <v>1260900</v>
      </c>
      <c r="I108" s="81">
        <v>325239.87</v>
      </c>
      <c r="J108" s="82">
        <f>MAX(H108-I108,0)</f>
        <v>935660.13</v>
      </c>
      <c r="K108" s="117" t="str">
        <f t="shared" si="2"/>
        <v>00001042020001000244</v>
      </c>
      <c r="L108" s="83" t="str">
        <f>C108 &amp; D108 &amp;E108 &amp; F108 &amp; G108</f>
        <v>00001042020001000244</v>
      </c>
    </row>
    <row r="109" spans="1:12">
      <c r="A109" s="99" t="s">
        <v>131</v>
      </c>
      <c r="B109" s="100" t="s">
        <v>7</v>
      </c>
      <c r="C109" s="101" t="s">
        <v>72</v>
      </c>
      <c r="D109" s="123" t="s">
        <v>117</v>
      </c>
      <c r="E109" s="146" t="s">
        <v>119</v>
      </c>
      <c r="F109" s="152"/>
      <c r="G109" s="128" t="s">
        <v>133</v>
      </c>
      <c r="H109" s="96">
        <v>112610</v>
      </c>
      <c r="I109" s="102">
        <v>58611.34</v>
      </c>
      <c r="J109" s="103">
        <v>53998.66</v>
      </c>
      <c r="K109" s="117" t="str">
        <f t="shared" si="2"/>
        <v>00001042020001000800</v>
      </c>
      <c r="L109" s="106" t="s">
        <v>132</v>
      </c>
    </row>
    <row r="110" spans="1:12">
      <c r="A110" s="99" t="s">
        <v>134</v>
      </c>
      <c r="B110" s="100" t="s">
        <v>7</v>
      </c>
      <c r="C110" s="101" t="s">
        <v>72</v>
      </c>
      <c r="D110" s="123" t="s">
        <v>117</v>
      </c>
      <c r="E110" s="146" t="s">
        <v>119</v>
      </c>
      <c r="F110" s="152"/>
      <c r="G110" s="128" t="s">
        <v>136</v>
      </c>
      <c r="H110" s="96">
        <v>13091</v>
      </c>
      <c r="I110" s="102">
        <v>13090.93</v>
      </c>
      <c r="J110" s="103">
        <v>7.0000000000000007E-2</v>
      </c>
      <c r="K110" s="117" t="str">
        <f t="shared" si="2"/>
        <v>00001042020001000830</v>
      </c>
      <c r="L110" s="106" t="s">
        <v>135</v>
      </c>
    </row>
    <row r="111" spans="1:12" s="84" customFormat="1" ht="22.5">
      <c r="A111" s="79" t="s">
        <v>137</v>
      </c>
      <c r="B111" s="78" t="s">
        <v>7</v>
      </c>
      <c r="C111" s="120" t="s">
        <v>72</v>
      </c>
      <c r="D111" s="124" t="s">
        <v>117</v>
      </c>
      <c r="E111" s="149" t="s">
        <v>119</v>
      </c>
      <c r="F111" s="153"/>
      <c r="G111" s="121" t="s">
        <v>138</v>
      </c>
      <c r="H111" s="80">
        <v>13091</v>
      </c>
      <c r="I111" s="81">
        <v>13090.93</v>
      </c>
      <c r="J111" s="82">
        <f>MAX(H111-I111,0)</f>
        <v>7.0000000000000007E-2</v>
      </c>
      <c r="K111" s="117" t="str">
        <f t="shared" si="2"/>
        <v>00001042020001000831</v>
      </c>
      <c r="L111" s="83" t="str">
        <f>C111 &amp; D111 &amp;E111 &amp; F111 &amp; G111</f>
        <v>00001042020001000831</v>
      </c>
    </row>
    <row r="112" spans="1:12">
      <c r="A112" s="99" t="s">
        <v>139</v>
      </c>
      <c r="B112" s="100" t="s">
        <v>7</v>
      </c>
      <c r="C112" s="101" t="s">
        <v>72</v>
      </c>
      <c r="D112" s="123" t="s">
        <v>117</v>
      </c>
      <c r="E112" s="146" t="s">
        <v>119</v>
      </c>
      <c r="F112" s="152"/>
      <c r="G112" s="128" t="s">
        <v>141</v>
      </c>
      <c r="H112" s="96">
        <v>99519</v>
      </c>
      <c r="I112" s="102">
        <v>45520.41</v>
      </c>
      <c r="J112" s="103">
        <v>53998.59</v>
      </c>
      <c r="K112" s="117" t="str">
        <f t="shared" si="2"/>
        <v>00001042020001000850</v>
      </c>
      <c r="L112" s="106" t="s">
        <v>140</v>
      </c>
    </row>
    <row r="113" spans="1:12" s="84" customFormat="1" ht="22.5">
      <c r="A113" s="79" t="s">
        <v>142</v>
      </c>
      <c r="B113" s="78" t="s">
        <v>7</v>
      </c>
      <c r="C113" s="120" t="s">
        <v>72</v>
      </c>
      <c r="D113" s="124" t="s">
        <v>117</v>
      </c>
      <c r="E113" s="149" t="s">
        <v>119</v>
      </c>
      <c r="F113" s="153"/>
      <c r="G113" s="121" t="s">
        <v>143</v>
      </c>
      <c r="H113" s="80">
        <v>25000</v>
      </c>
      <c r="I113" s="81">
        <v>2558</v>
      </c>
      <c r="J113" s="82">
        <f>MAX(H113-I113,0)</f>
        <v>22442</v>
      </c>
      <c r="K113" s="117" t="str">
        <f t="shared" si="2"/>
        <v>00001042020001000851</v>
      </c>
      <c r="L113" s="83" t="str">
        <f>C113 &amp; D113 &amp;E113 &amp; F113 &amp; G113</f>
        <v>00001042020001000851</v>
      </c>
    </row>
    <row r="114" spans="1:12" s="84" customFormat="1">
      <c r="A114" s="79" t="s">
        <v>144</v>
      </c>
      <c r="B114" s="78" t="s">
        <v>7</v>
      </c>
      <c r="C114" s="120" t="s">
        <v>72</v>
      </c>
      <c r="D114" s="124" t="s">
        <v>117</v>
      </c>
      <c r="E114" s="149" t="s">
        <v>119</v>
      </c>
      <c r="F114" s="153"/>
      <c r="G114" s="121" t="s">
        <v>145</v>
      </c>
      <c r="H114" s="80">
        <v>25000</v>
      </c>
      <c r="I114" s="81">
        <v>10084</v>
      </c>
      <c r="J114" s="82">
        <f>MAX(H114-I114,0)</f>
        <v>14916</v>
      </c>
      <c r="K114" s="117" t="str">
        <f t="shared" si="2"/>
        <v>00001042020001000852</v>
      </c>
      <c r="L114" s="83" t="str">
        <f>C114 &amp; D114 &amp;E114 &amp; F114 &amp; G114</f>
        <v>00001042020001000852</v>
      </c>
    </row>
    <row r="115" spans="1:12" s="84" customFormat="1">
      <c r="A115" s="79" t="s">
        <v>146</v>
      </c>
      <c r="B115" s="78" t="s">
        <v>7</v>
      </c>
      <c r="C115" s="120" t="s">
        <v>72</v>
      </c>
      <c r="D115" s="124" t="s">
        <v>117</v>
      </c>
      <c r="E115" s="149" t="s">
        <v>119</v>
      </c>
      <c r="F115" s="153"/>
      <c r="G115" s="121" t="s">
        <v>147</v>
      </c>
      <c r="H115" s="80">
        <v>49519</v>
      </c>
      <c r="I115" s="81">
        <v>32878.410000000003</v>
      </c>
      <c r="J115" s="82">
        <f>MAX(H115-I115,0)</f>
        <v>16640.59</v>
      </c>
      <c r="K115" s="117" t="str">
        <f t="shared" si="2"/>
        <v>00001042020001000853</v>
      </c>
      <c r="L115" s="83" t="str">
        <f>C115 &amp; D115 &amp;E115 &amp; F115 &amp; G115</f>
        <v>00001042020001000853</v>
      </c>
    </row>
    <row r="116" spans="1:12">
      <c r="A116" s="99"/>
      <c r="B116" s="100" t="s">
        <v>7</v>
      </c>
      <c r="C116" s="101" t="s">
        <v>72</v>
      </c>
      <c r="D116" s="123" t="s">
        <v>117</v>
      </c>
      <c r="E116" s="146" t="s">
        <v>149</v>
      </c>
      <c r="F116" s="152"/>
      <c r="G116" s="128" t="s">
        <v>72</v>
      </c>
      <c r="H116" s="96">
        <v>303500</v>
      </c>
      <c r="I116" s="102">
        <v>48197.68</v>
      </c>
      <c r="J116" s="103">
        <v>255302.32</v>
      </c>
      <c r="K116" s="117" t="str">
        <f t="shared" si="2"/>
        <v>00001042020070280000</v>
      </c>
      <c r="L116" s="106" t="s">
        <v>148</v>
      </c>
    </row>
    <row r="117" spans="1:12" ht="56.25">
      <c r="A117" s="99" t="s">
        <v>103</v>
      </c>
      <c r="B117" s="100" t="s">
        <v>7</v>
      </c>
      <c r="C117" s="101" t="s">
        <v>72</v>
      </c>
      <c r="D117" s="123" t="s">
        <v>117</v>
      </c>
      <c r="E117" s="146" t="s">
        <v>149</v>
      </c>
      <c r="F117" s="152"/>
      <c r="G117" s="128" t="s">
        <v>105</v>
      </c>
      <c r="H117" s="96">
        <v>288500</v>
      </c>
      <c r="I117" s="102">
        <v>48197.68</v>
      </c>
      <c r="J117" s="103">
        <v>240302.32</v>
      </c>
      <c r="K117" s="117" t="str">
        <f t="shared" si="2"/>
        <v>00001042020070280100</v>
      </c>
      <c r="L117" s="106" t="s">
        <v>150</v>
      </c>
    </row>
    <row r="118" spans="1:12" ht="22.5">
      <c r="A118" s="99" t="s">
        <v>106</v>
      </c>
      <c r="B118" s="100" t="s">
        <v>7</v>
      </c>
      <c r="C118" s="101" t="s">
        <v>72</v>
      </c>
      <c r="D118" s="123" t="s">
        <v>117</v>
      </c>
      <c r="E118" s="146" t="s">
        <v>149</v>
      </c>
      <c r="F118" s="152"/>
      <c r="G118" s="128" t="s">
        <v>108</v>
      </c>
      <c r="H118" s="96">
        <v>288500</v>
      </c>
      <c r="I118" s="102">
        <v>48197.68</v>
      </c>
      <c r="J118" s="103">
        <v>240302.32</v>
      </c>
      <c r="K118" s="117" t="str">
        <f t="shared" si="2"/>
        <v>00001042020070280120</v>
      </c>
      <c r="L118" s="106" t="s">
        <v>151</v>
      </c>
    </row>
    <row r="119" spans="1:12" s="84" customFormat="1" ht="22.5">
      <c r="A119" s="79" t="s">
        <v>109</v>
      </c>
      <c r="B119" s="78" t="s">
        <v>7</v>
      </c>
      <c r="C119" s="120" t="s">
        <v>72</v>
      </c>
      <c r="D119" s="124" t="s">
        <v>117</v>
      </c>
      <c r="E119" s="149" t="s">
        <v>149</v>
      </c>
      <c r="F119" s="153"/>
      <c r="G119" s="121" t="s">
        <v>110</v>
      </c>
      <c r="H119" s="80">
        <v>223300</v>
      </c>
      <c r="I119" s="81">
        <v>37018.199999999997</v>
      </c>
      <c r="J119" s="82">
        <f>MAX(H119-I119,0)</f>
        <v>186281.8</v>
      </c>
      <c r="K119" s="117" t="str">
        <f t="shared" si="2"/>
        <v>00001042020070280121</v>
      </c>
      <c r="L119" s="83" t="str">
        <f>C119 &amp; D119 &amp;E119 &amp; F119 &amp; G119</f>
        <v>00001042020070280121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117</v>
      </c>
      <c r="E120" s="149" t="s">
        <v>149</v>
      </c>
      <c r="F120" s="153"/>
      <c r="G120" s="121" t="s">
        <v>114</v>
      </c>
      <c r="H120" s="80">
        <v>65200</v>
      </c>
      <c r="I120" s="81">
        <v>11179.48</v>
      </c>
      <c r="J120" s="82">
        <f>MAX(H120-I120,0)</f>
        <v>54020.52</v>
      </c>
      <c r="K120" s="117" t="str">
        <f t="shared" si="2"/>
        <v>00001042020070280129</v>
      </c>
      <c r="L120" s="83" t="str">
        <f>C120 &amp; D120 &amp;E120 &amp; F120 &amp; G120</f>
        <v>00001042020070280129</v>
      </c>
    </row>
    <row r="121" spans="1:12" ht="22.5">
      <c r="A121" s="99" t="s">
        <v>122</v>
      </c>
      <c r="B121" s="100" t="s">
        <v>7</v>
      </c>
      <c r="C121" s="101" t="s">
        <v>72</v>
      </c>
      <c r="D121" s="123" t="s">
        <v>117</v>
      </c>
      <c r="E121" s="146" t="s">
        <v>149</v>
      </c>
      <c r="F121" s="152"/>
      <c r="G121" s="128" t="s">
        <v>7</v>
      </c>
      <c r="H121" s="96">
        <v>15000</v>
      </c>
      <c r="I121" s="102">
        <v>0</v>
      </c>
      <c r="J121" s="103">
        <v>15000</v>
      </c>
      <c r="K121" s="117" t="str">
        <f t="shared" si="2"/>
        <v>00001042020070280200</v>
      </c>
      <c r="L121" s="106" t="s">
        <v>152</v>
      </c>
    </row>
    <row r="122" spans="1:12" ht="22.5">
      <c r="A122" s="99" t="s">
        <v>124</v>
      </c>
      <c r="B122" s="100" t="s">
        <v>7</v>
      </c>
      <c r="C122" s="101" t="s">
        <v>72</v>
      </c>
      <c r="D122" s="123" t="s">
        <v>117</v>
      </c>
      <c r="E122" s="146" t="s">
        <v>149</v>
      </c>
      <c r="F122" s="152"/>
      <c r="G122" s="128" t="s">
        <v>126</v>
      </c>
      <c r="H122" s="96">
        <v>15000</v>
      </c>
      <c r="I122" s="102">
        <v>0</v>
      </c>
      <c r="J122" s="103">
        <v>15000</v>
      </c>
      <c r="K122" s="117" t="str">
        <f t="shared" ref="K122:K153" si="3">C122 &amp; D122 &amp;E122 &amp; F122 &amp; G122</f>
        <v>00001042020070280240</v>
      </c>
      <c r="L122" s="106" t="s">
        <v>153</v>
      </c>
    </row>
    <row r="123" spans="1:12" s="84" customFormat="1" ht="22.5">
      <c r="A123" s="79" t="s">
        <v>129</v>
      </c>
      <c r="B123" s="78" t="s">
        <v>7</v>
      </c>
      <c r="C123" s="120" t="s">
        <v>72</v>
      </c>
      <c r="D123" s="124" t="s">
        <v>117</v>
      </c>
      <c r="E123" s="149" t="s">
        <v>149</v>
      </c>
      <c r="F123" s="153"/>
      <c r="G123" s="121" t="s">
        <v>130</v>
      </c>
      <c r="H123" s="80">
        <v>15000</v>
      </c>
      <c r="I123" s="81">
        <v>0</v>
      </c>
      <c r="J123" s="82">
        <f>MAX(H123-I123,0)</f>
        <v>15000</v>
      </c>
      <c r="K123" s="117" t="str">
        <f t="shared" si="3"/>
        <v>00001042020070280244</v>
      </c>
      <c r="L123" s="83" t="str">
        <f>C123 &amp; D123 &amp;E123 &amp; F123 &amp; G123</f>
        <v>00001042020070280244</v>
      </c>
    </row>
    <row r="124" spans="1:12" ht="33.75">
      <c r="A124" s="99" t="s">
        <v>154</v>
      </c>
      <c r="B124" s="100" t="s">
        <v>7</v>
      </c>
      <c r="C124" s="101" t="s">
        <v>72</v>
      </c>
      <c r="D124" s="123" t="s">
        <v>156</v>
      </c>
      <c r="E124" s="146" t="s">
        <v>96</v>
      </c>
      <c r="F124" s="152"/>
      <c r="G124" s="128" t="s">
        <v>72</v>
      </c>
      <c r="H124" s="96">
        <v>124100</v>
      </c>
      <c r="I124" s="102">
        <v>62050</v>
      </c>
      <c r="J124" s="103">
        <v>62050</v>
      </c>
      <c r="K124" s="117" t="str">
        <f t="shared" si="3"/>
        <v>00001060000000000000</v>
      </c>
      <c r="L124" s="106" t="s">
        <v>155</v>
      </c>
    </row>
    <row r="125" spans="1:12">
      <c r="A125" s="99"/>
      <c r="B125" s="100" t="s">
        <v>7</v>
      </c>
      <c r="C125" s="101" t="s">
        <v>72</v>
      </c>
      <c r="D125" s="123" t="s">
        <v>156</v>
      </c>
      <c r="E125" s="146" t="s">
        <v>158</v>
      </c>
      <c r="F125" s="152"/>
      <c r="G125" s="128" t="s">
        <v>72</v>
      </c>
      <c r="H125" s="96">
        <v>124100</v>
      </c>
      <c r="I125" s="102">
        <v>62050</v>
      </c>
      <c r="J125" s="103">
        <v>62050</v>
      </c>
      <c r="K125" s="117" t="str">
        <f t="shared" si="3"/>
        <v>00001062040093020000</v>
      </c>
      <c r="L125" s="106" t="s">
        <v>157</v>
      </c>
    </row>
    <row r="126" spans="1:12">
      <c r="A126" s="99" t="s">
        <v>159</v>
      </c>
      <c r="B126" s="100" t="s">
        <v>7</v>
      </c>
      <c r="C126" s="101" t="s">
        <v>72</v>
      </c>
      <c r="D126" s="123" t="s">
        <v>156</v>
      </c>
      <c r="E126" s="146" t="s">
        <v>158</v>
      </c>
      <c r="F126" s="152"/>
      <c r="G126" s="128" t="s">
        <v>8</v>
      </c>
      <c r="H126" s="96">
        <v>124100</v>
      </c>
      <c r="I126" s="102">
        <v>62050</v>
      </c>
      <c r="J126" s="103">
        <v>62050</v>
      </c>
      <c r="K126" s="117" t="str">
        <f t="shared" si="3"/>
        <v>00001062040093020500</v>
      </c>
      <c r="L126" s="106" t="s">
        <v>160</v>
      </c>
    </row>
    <row r="127" spans="1:12" s="84" customFormat="1">
      <c r="A127" s="79" t="s">
        <v>161</v>
      </c>
      <c r="B127" s="78" t="s">
        <v>7</v>
      </c>
      <c r="C127" s="120" t="s">
        <v>72</v>
      </c>
      <c r="D127" s="124" t="s">
        <v>156</v>
      </c>
      <c r="E127" s="149" t="s">
        <v>158</v>
      </c>
      <c r="F127" s="153"/>
      <c r="G127" s="121" t="s">
        <v>162</v>
      </c>
      <c r="H127" s="80">
        <v>124100</v>
      </c>
      <c r="I127" s="81">
        <v>62050</v>
      </c>
      <c r="J127" s="82">
        <f>MAX(H127-I127,0)</f>
        <v>62050</v>
      </c>
      <c r="K127" s="117" t="str">
        <f t="shared" si="3"/>
        <v>00001062040093020540</v>
      </c>
      <c r="L127" s="83" t="str">
        <f>C127 &amp; D127 &amp;E127 &amp; F127 &amp; G127</f>
        <v>00001062040093020540</v>
      </c>
    </row>
    <row r="128" spans="1:12">
      <c r="A128" s="99" t="s">
        <v>163</v>
      </c>
      <c r="B128" s="100" t="s">
        <v>7</v>
      </c>
      <c r="C128" s="101" t="s">
        <v>72</v>
      </c>
      <c r="D128" s="123" t="s">
        <v>165</v>
      </c>
      <c r="E128" s="146" t="s">
        <v>96</v>
      </c>
      <c r="F128" s="152"/>
      <c r="G128" s="128" t="s">
        <v>72</v>
      </c>
      <c r="H128" s="96">
        <v>3000</v>
      </c>
      <c r="I128" s="102"/>
      <c r="J128" s="103">
        <v>3000</v>
      </c>
      <c r="K128" s="117" t="str">
        <f t="shared" si="3"/>
        <v>00001110000000000000</v>
      </c>
      <c r="L128" s="106" t="s">
        <v>164</v>
      </c>
    </row>
    <row r="129" spans="1:12">
      <c r="A129" s="99"/>
      <c r="B129" s="100" t="s">
        <v>7</v>
      </c>
      <c r="C129" s="101" t="s">
        <v>72</v>
      </c>
      <c r="D129" s="123" t="s">
        <v>165</v>
      </c>
      <c r="E129" s="146" t="s">
        <v>167</v>
      </c>
      <c r="F129" s="152"/>
      <c r="G129" s="128" t="s">
        <v>72</v>
      </c>
      <c r="H129" s="96">
        <v>3000</v>
      </c>
      <c r="I129" s="102"/>
      <c r="J129" s="103">
        <v>3000</v>
      </c>
      <c r="K129" s="117" t="str">
        <f t="shared" si="3"/>
        <v>00001112050025030000</v>
      </c>
      <c r="L129" s="106" t="s">
        <v>166</v>
      </c>
    </row>
    <row r="130" spans="1:12">
      <c r="A130" s="99" t="s">
        <v>131</v>
      </c>
      <c r="B130" s="100" t="s">
        <v>7</v>
      </c>
      <c r="C130" s="101" t="s">
        <v>72</v>
      </c>
      <c r="D130" s="123" t="s">
        <v>165</v>
      </c>
      <c r="E130" s="146" t="s">
        <v>167</v>
      </c>
      <c r="F130" s="152"/>
      <c r="G130" s="128" t="s">
        <v>133</v>
      </c>
      <c r="H130" s="96">
        <v>3000</v>
      </c>
      <c r="I130" s="102"/>
      <c r="J130" s="103">
        <v>3000</v>
      </c>
      <c r="K130" s="117" t="str">
        <f t="shared" si="3"/>
        <v>00001112050025030800</v>
      </c>
      <c r="L130" s="106" t="s">
        <v>168</v>
      </c>
    </row>
    <row r="131" spans="1:12" s="84" customFormat="1">
      <c r="A131" s="79" t="s">
        <v>169</v>
      </c>
      <c r="B131" s="78" t="s">
        <v>7</v>
      </c>
      <c r="C131" s="120" t="s">
        <v>72</v>
      </c>
      <c r="D131" s="124" t="s">
        <v>165</v>
      </c>
      <c r="E131" s="149" t="s">
        <v>167</v>
      </c>
      <c r="F131" s="153"/>
      <c r="G131" s="121" t="s">
        <v>170</v>
      </c>
      <c r="H131" s="80">
        <v>3000</v>
      </c>
      <c r="I131" s="81"/>
      <c r="J131" s="82">
        <f>MAX(H131-I131,0)</f>
        <v>3000</v>
      </c>
      <c r="K131" s="117" t="str">
        <f t="shared" si="3"/>
        <v>00001112050025030870</v>
      </c>
      <c r="L131" s="83" t="str">
        <f>C131 &amp; D131 &amp;E131 &amp; F131 &amp; G131</f>
        <v>00001112050025030870</v>
      </c>
    </row>
    <row r="132" spans="1:12">
      <c r="A132" s="99" t="s">
        <v>171</v>
      </c>
      <c r="B132" s="100" t="s">
        <v>7</v>
      </c>
      <c r="C132" s="101" t="s">
        <v>72</v>
      </c>
      <c r="D132" s="123" t="s">
        <v>173</v>
      </c>
      <c r="E132" s="146" t="s">
        <v>96</v>
      </c>
      <c r="F132" s="152"/>
      <c r="G132" s="128" t="s">
        <v>72</v>
      </c>
      <c r="H132" s="96">
        <v>223000</v>
      </c>
      <c r="I132" s="102">
        <v>4913.3999999999996</v>
      </c>
      <c r="J132" s="103">
        <v>218086.6</v>
      </c>
      <c r="K132" s="117" t="str">
        <f t="shared" si="3"/>
        <v>00001130000000000000</v>
      </c>
      <c r="L132" s="106" t="s">
        <v>172</v>
      </c>
    </row>
    <row r="133" spans="1:12">
      <c r="A133" s="99"/>
      <c r="B133" s="100" t="s">
        <v>7</v>
      </c>
      <c r="C133" s="101" t="s">
        <v>72</v>
      </c>
      <c r="D133" s="123" t="s">
        <v>173</v>
      </c>
      <c r="E133" s="146" t="s">
        <v>175</v>
      </c>
      <c r="F133" s="152"/>
      <c r="G133" s="128" t="s">
        <v>72</v>
      </c>
      <c r="H133" s="96">
        <v>200000</v>
      </c>
      <c r="I133" s="102">
        <v>0</v>
      </c>
      <c r="J133" s="103">
        <v>200000</v>
      </c>
      <c r="K133" s="117" t="str">
        <f t="shared" si="3"/>
        <v>00001132050025130000</v>
      </c>
      <c r="L133" s="106" t="s">
        <v>174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173</v>
      </c>
      <c r="E134" s="146" t="s">
        <v>175</v>
      </c>
      <c r="F134" s="152"/>
      <c r="G134" s="128" t="s">
        <v>7</v>
      </c>
      <c r="H134" s="96">
        <v>200000</v>
      </c>
      <c r="I134" s="102">
        <v>0</v>
      </c>
      <c r="J134" s="103">
        <v>200000</v>
      </c>
      <c r="K134" s="117" t="str">
        <f t="shared" si="3"/>
        <v>00001132050025130200</v>
      </c>
      <c r="L134" s="106" t="s">
        <v>176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173</v>
      </c>
      <c r="E135" s="146" t="s">
        <v>175</v>
      </c>
      <c r="F135" s="152"/>
      <c r="G135" s="128" t="s">
        <v>126</v>
      </c>
      <c r="H135" s="96">
        <v>200000</v>
      </c>
      <c r="I135" s="102">
        <v>0</v>
      </c>
      <c r="J135" s="103">
        <v>200000</v>
      </c>
      <c r="K135" s="117" t="str">
        <f t="shared" si="3"/>
        <v>00001132050025130240</v>
      </c>
      <c r="L135" s="106" t="s">
        <v>177</v>
      </c>
    </row>
    <row r="136" spans="1:12" s="84" customFormat="1" ht="22.5">
      <c r="A136" s="79" t="s">
        <v>129</v>
      </c>
      <c r="B136" s="78" t="s">
        <v>7</v>
      </c>
      <c r="C136" s="120" t="s">
        <v>72</v>
      </c>
      <c r="D136" s="124" t="s">
        <v>173</v>
      </c>
      <c r="E136" s="149" t="s">
        <v>175</v>
      </c>
      <c r="F136" s="153"/>
      <c r="G136" s="121" t="s">
        <v>130</v>
      </c>
      <c r="H136" s="80">
        <v>200000</v>
      </c>
      <c r="I136" s="81">
        <v>0</v>
      </c>
      <c r="J136" s="82">
        <f>MAX(H136-I136,0)</f>
        <v>200000</v>
      </c>
      <c r="K136" s="117" t="str">
        <f t="shared" si="3"/>
        <v>00001132050025130244</v>
      </c>
      <c r="L136" s="83" t="str">
        <f>C136 &amp; D136 &amp;E136 &amp; F136 &amp; G136</f>
        <v>00001132050025130244</v>
      </c>
    </row>
    <row r="137" spans="1:12">
      <c r="A137" s="99"/>
      <c r="B137" s="100" t="s">
        <v>7</v>
      </c>
      <c r="C137" s="101" t="s">
        <v>72</v>
      </c>
      <c r="D137" s="123" t="s">
        <v>173</v>
      </c>
      <c r="E137" s="146" t="s">
        <v>179</v>
      </c>
      <c r="F137" s="152"/>
      <c r="G137" s="128" t="s">
        <v>72</v>
      </c>
      <c r="H137" s="96">
        <v>20000</v>
      </c>
      <c r="I137" s="102">
        <v>4913.3999999999996</v>
      </c>
      <c r="J137" s="103">
        <v>15086.6</v>
      </c>
      <c r="K137" s="117" t="str">
        <f t="shared" si="3"/>
        <v>00001132050025270000</v>
      </c>
      <c r="L137" s="106" t="s">
        <v>178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173</v>
      </c>
      <c r="E138" s="146" t="s">
        <v>179</v>
      </c>
      <c r="F138" s="152"/>
      <c r="G138" s="128" t="s">
        <v>7</v>
      </c>
      <c r="H138" s="96">
        <v>20000</v>
      </c>
      <c r="I138" s="102">
        <v>4913.3999999999996</v>
      </c>
      <c r="J138" s="103">
        <v>15086.6</v>
      </c>
      <c r="K138" s="117" t="str">
        <f t="shared" si="3"/>
        <v>00001132050025270200</v>
      </c>
      <c r="L138" s="106" t="s">
        <v>180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173</v>
      </c>
      <c r="E139" s="146" t="s">
        <v>179</v>
      </c>
      <c r="F139" s="152"/>
      <c r="G139" s="128" t="s">
        <v>126</v>
      </c>
      <c r="H139" s="96">
        <v>20000</v>
      </c>
      <c r="I139" s="102">
        <v>4913.3999999999996</v>
      </c>
      <c r="J139" s="103">
        <v>15086.6</v>
      </c>
      <c r="K139" s="117" t="str">
        <f t="shared" si="3"/>
        <v>00001132050025270240</v>
      </c>
      <c r="L139" s="106" t="s">
        <v>181</v>
      </c>
    </row>
    <row r="140" spans="1:12" s="84" customFormat="1" ht="22.5">
      <c r="A140" s="79" t="s">
        <v>129</v>
      </c>
      <c r="B140" s="78" t="s">
        <v>7</v>
      </c>
      <c r="C140" s="120" t="s">
        <v>72</v>
      </c>
      <c r="D140" s="124" t="s">
        <v>173</v>
      </c>
      <c r="E140" s="149" t="s">
        <v>179</v>
      </c>
      <c r="F140" s="153"/>
      <c r="G140" s="121" t="s">
        <v>130</v>
      </c>
      <c r="H140" s="80">
        <v>20000</v>
      </c>
      <c r="I140" s="81">
        <v>4913.3999999999996</v>
      </c>
      <c r="J140" s="82">
        <f>MAX(H140-I140,0)</f>
        <v>15086.6</v>
      </c>
      <c r="K140" s="117" t="str">
        <f t="shared" si="3"/>
        <v>00001132050025270244</v>
      </c>
      <c r="L140" s="83" t="str">
        <f>C140 &amp; D140 &amp;E140 &amp; F140 &amp; G140</f>
        <v>00001132050025270244</v>
      </c>
    </row>
    <row r="141" spans="1:12">
      <c r="A141" s="99"/>
      <c r="B141" s="100" t="s">
        <v>7</v>
      </c>
      <c r="C141" s="101" t="s">
        <v>72</v>
      </c>
      <c r="D141" s="123" t="s">
        <v>173</v>
      </c>
      <c r="E141" s="146" t="s">
        <v>183</v>
      </c>
      <c r="F141" s="152"/>
      <c r="G141" s="128" t="s">
        <v>72</v>
      </c>
      <c r="H141" s="96">
        <v>3000</v>
      </c>
      <c r="I141" s="102">
        <v>0</v>
      </c>
      <c r="J141" s="103">
        <v>3000</v>
      </c>
      <c r="K141" s="117" t="str">
        <f t="shared" si="3"/>
        <v>00001132050059300000</v>
      </c>
      <c r="L141" s="106" t="s">
        <v>182</v>
      </c>
    </row>
    <row r="142" spans="1:12" ht="56.25">
      <c r="A142" s="99" t="s">
        <v>103</v>
      </c>
      <c r="B142" s="100" t="s">
        <v>7</v>
      </c>
      <c r="C142" s="101" t="s">
        <v>72</v>
      </c>
      <c r="D142" s="123" t="s">
        <v>173</v>
      </c>
      <c r="E142" s="146" t="s">
        <v>183</v>
      </c>
      <c r="F142" s="152"/>
      <c r="G142" s="128" t="s">
        <v>105</v>
      </c>
      <c r="H142" s="96">
        <v>3000</v>
      </c>
      <c r="I142" s="102">
        <v>0</v>
      </c>
      <c r="J142" s="103">
        <v>3000</v>
      </c>
      <c r="K142" s="117" t="str">
        <f t="shared" si="3"/>
        <v>00001132050059300100</v>
      </c>
      <c r="L142" s="106" t="s">
        <v>184</v>
      </c>
    </row>
    <row r="143" spans="1:12" ht="22.5">
      <c r="A143" s="99" t="s">
        <v>106</v>
      </c>
      <c r="B143" s="100" t="s">
        <v>7</v>
      </c>
      <c r="C143" s="101" t="s">
        <v>72</v>
      </c>
      <c r="D143" s="123" t="s">
        <v>173</v>
      </c>
      <c r="E143" s="146" t="s">
        <v>183</v>
      </c>
      <c r="F143" s="152"/>
      <c r="G143" s="128" t="s">
        <v>108</v>
      </c>
      <c r="H143" s="96">
        <v>3000</v>
      </c>
      <c r="I143" s="102">
        <v>0</v>
      </c>
      <c r="J143" s="103">
        <v>3000</v>
      </c>
      <c r="K143" s="117" t="str">
        <f t="shared" si="3"/>
        <v>00001132050059300120</v>
      </c>
      <c r="L143" s="106" t="s">
        <v>185</v>
      </c>
    </row>
    <row r="144" spans="1:12" s="84" customFormat="1" ht="22.5">
      <c r="A144" s="79" t="s">
        <v>109</v>
      </c>
      <c r="B144" s="78" t="s">
        <v>7</v>
      </c>
      <c r="C144" s="120" t="s">
        <v>72</v>
      </c>
      <c r="D144" s="124" t="s">
        <v>173</v>
      </c>
      <c r="E144" s="149" t="s">
        <v>183</v>
      </c>
      <c r="F144" s="153"/>
      <c r="G144" s="121" t="s">
        <v>110</v>
      </c>
      <c r="H144" s="80">
        <v>2100</v>
      </c>
      <c r="I144" s="81">
        <v>0</v>
      </c>
      <c r="J144" s="82">
        <f>MAX(H144-I144,0)</f>
        <v>2100</v>
      </c>
      <c r="K144" s="117" t="str">
        <f t="shared" si="3"/>
        <v>00001132050059300121</v>
      </c>
      <c r="L144" s="83" t="str">
        <f>C144 &amp; D144 &amp;E144 &amp; F144 &amp; G144</f>
        <v>00001132050059300121</v>
      </c>
    </row>
    <row r="145" spans="1:12" s="84" customFormat="1" ht="33.75">
      <c r="A145" s="79" t="s">
        <v>113</v>
      </c>
      <c r="B145" s="78" t="s">
        <v>7</v>
      </c>
      <c r="C145" s="120" t="s">
        <v>72</v>
      </c>
      <c r="D145" s="124" t="s">
        <v>173</v>
      </c>
      <c r="E145" s="149" t="s">
        <v>183</v>
      </c>
      <c r="F145" s="153"/>
      <c r="G145" s="121" t="s">
        <v>114</v>
      </c>
      <c r="H145" s="80">
        <v>900</v>
      </c>
      <c r="I145" s="81">
        <v>0</v>
      </c>
      <c r="J145" s="82">
        <f>MAX(H145-I145,0)</f>
        <v>900</v>
      </c>
      <c r="K145" s="117" t="str">
        <f t="shared" si="3"/>
        <v>00001132050059300129</v>
      </c>
      <c r="L145" s="83" t="str">
        <f>C145 &amp; D145 &amp;E145 &amp; F145 &amp; G145</f>
        <v>00001132050059300129</v>
      </c>
    </row>
    <row r="146" spans="1:12">
      <c r="A146" s="99" t="s">
        <v>186</v>
      </c>
      <c r="B146" s="100" t="s">
        <v>7</v>
      </c>
      <c r="C146" s="101" t="s">
        <v>72</v>
      </c>
      <c r="D146" s="123" t="s">
        <v>188</v>
      </c>
      <c r="E146" s="146" t="s">
        <v>96</v>
      </c>
      <c r="F146" s="152"/>
      <c r="G146" s="128" t="s">
        <v>72</v>
      </c>
      <c r="H146" s="96">
        <v>346100</v>
      </c>
      <c r="I146" s="102">
        <v>107447.08</v>
      </c>
      <c r="J146" s="103">
        <v>238652.92</v>
      </c>
      <c r="K146" s="117" t="str">
        <f t="shared" si="3"/>
        <v>00002000000000000000</v>
      </c>
      <c r="L146" s="106" t="s">
        <v>187</v>
      </c>
    </row>
    <row r="147" spans="1:12">
      <c r="A147" s="99" t="s">
        <v>189</v>
      </c>
      <c r="B147" s="100" t="s">
        <v>7</v>
      </c>
      <c r="C147" s="101" t="s">
        <v>72</v>
      </c>
      <c r="D147" s="123" t="s">
        <v>191</v>
      </c>
      <c r="E147" s="146" t="s">
        <v>96</v>
      </c>
      <c r="F147" s="152"/>
      <c r="G147" s="128" t="s">
        <v>72</v>
      </c>
      <c r="H147" s="96">
        <v>346100</v>
      </c>
      <c r="I147" s="102">
        <v>107447.08</v>
      </c>
      <c r="J147" s="103">
        <v>238652.92</v>
      </c>
      <c r="K147" s="117" t="str">
        <f t="shared" si="3"/>
        <v>00002030000000000000</v>
      </c>
      <c r="L147" s="106" t="s">
        <v>190</v>
      </c>
    </row>
    <row r="148" spans="1:12">
      <c r="A148" s="99"/>
      <c r="B148" s="100" t="s">
        <v>7</v>
      </c>
      <c r="C148" s="101" t="s">
        <v>72</v>
      </c>
      <c r="D148" s="123" t="s">
        <v>191</v>
      </c>
      <c r="E148" s="146" t="s">
        <v>193</v>
      </c>
      <c r="F148" s="152"/>
      <c r="G148" s="128" t="s">
        <v>72</v>
      </c>
      <c r="H148" s="96">
        <v>346100</v>
      </c>
      <c r="I148" s="102">
        <v>107447.08</v>
      </c>
      <c r="J148" s="103">
        <v>238652.92</v>
      </c>
      <c r="K148" s="117" t="str">
        <f t="shared" si="3"/>
        <v>00002032050051180000</v>
      </c>
      <c r="L148" s="106" t="s">
        <v>192</v>
      </c>
    </row>
    <row r="149" spans="1:12" ht="56.25">
      <c r="A149" s="99" t="s">
        <v>103</v>
      </c>
      <c r="B149" s="100" t="s">
        <v>7</v>
      </c>
      <c r="C149" s="101" t="s">
        <v>72</v>
      </c>
      <c r="D149" s="123" t="s">
        <v>191</v>
      </c>
      <c r="E149" s="146" t="s">
        <v>193</v>
      </c>
      <c r="F149" s="152"/>
      <c r="G149" s="128" t="s">
        <v>105</v>
      </c>
      <c r="H149" s="96">
        <v>327000</v>
      </c>
      <c r="I149" s="102">
        <v>107447.08</v>
      </c>
      <c r="J149" s="103">
        <v>219552.92</v>
      </c>
      <c r="K149" s="117" t="str">
        <f t="shared" si="3"/>
        <v>00002032050051180100</v>
      </c>
      <c r="L149" s="106" t="s">
        <v>194</v>
      </c>
    </row>
    <row r="150" spans="1:12" ht="22.5">
      <c r="A150" s="99" t="s">
        <v>106</v>
      </c>
      <c r="B150" s="100" t="s">
        <v>7</v>
      </c>
      <c r="C150" s="101" t="s">
        <v>72</v>
      </c>
      <c r="D150" s="123" t="s">
        <v>191</v>
      </c>
      <c r="E150" s="146" t="s">
        <v>193</v>
      </c>
      <c r="F150" s="152"/>
      <c r="G150" s="128" t="s">
        <v>108</v>
      </c>
      <c r="H150" s="96">
        <v>327000</v>
      </c>
      <c r="I150" s="102">
        <v>107447.08</v>
      </c>
      <c r="J150" s="103">
        <v>219552.92</v>
      </c>
      <c r="K150" s="117" t="str">
        <f t="shared" si="3"/>
        <v>00002032050051180120</v>
      </c>
      <c r="L150" s="106" t="s">
        <v>195</v>
      </c>
    </row>
    <row r="151" spans="1:12" s="84" customFormat="1" ht="22.5">
      <c r="A151" s="79" t="s">
        <v>109</v>
      </c>
      <c r="B151" s="78" t="s">
        <v>7</v>
      </c>
      <c r="C151" s="120" t="s">
        <v>72</v>
      </c>
      <c r="D151" s="124" t="s">
        <v>191</v>
      </c>
      <c r="E151" s="149" t="s">
        <v>193</v>
      </c>
      <c r="F151" s="153"/>
      <c r="G151" s="121" t="s">
        <v>110</v>
      </c>
      <c r="H151" s="80">
        <v>251000</v>
      </c>
      <c r="I151" s="81">
        <v>85673.03</v>
      </c>
      <c r="J151" s="82">
        <f>MAX(H151-I151,0)</f>
        <v>165326.97</v>
      </c>
      <c r="K151" s="117" t="str">
        <f t="shared" si="3"/>
        <v>00002032050051180121</v>
      </c>
      <c r="L151" s="83" t="str">
        <f>C151 &amp; D151 &amp;E151 &amp; F151 &amp; G151</f>
        <v>00002032050051180121</v>
      </c>
    </row>
    <row r="152" spans="1:12" s="84" customFormat="1" ht="33.75">
      <c r="A152" s="79" t="s">
        <v>113</v>
      </c>
      <c r="B152" s="78" t="s">
        <v>7</v>
      </c>
      <c r="C152" s="120" t="s">
        <v>72</v>
      </c>
      <c r="D152" s="124" t="s">
        <v>191</v>
      </c>
      <c r="E152" s="149" t="s">
        <v>193</v>
      </c>
      <c r="F152" s="153"/>
      <c r="G152" s="121" t="s">
        <v>114</v>
      </c>
      <c r="H152" s="80">
        <v>76000</v>
      </c>
      <c r="I152" s="81">
        <v>21774.05</v>
      </c>
      <c r="J152" s="82">
        <f>MAX(H152-I152,0)</f>
        <v>54225.95</v>
      </c>
      <c r="K152" s="117" t="str">
        <f t="shared" si="3"/>
        <v>00002032050051180129</v>
      </c>
      <c r="L152" s="83" t="str">
        <f>C152 &amp; D152 &amp;E152 &amp; F152 &amp; G152</f>
        <v>00002032050051180129</v>
      </c>
    </row>
    <row r="153" spans="1:12" ht="22.5">
      <c r="A153" s="99" t="s">
        <v>122</v>
      </c>
      <c r="B153" s="100" t="s">
        <v>7</v>
      </c>
      <c r="C153" s="101" t="s">
        <v>72</v>
      </c>
      <c r="D153" s="123" t="s">
        <v>191</v>
      </c>
      <c r="E153" s="146" t="s">
        <v>193</v>
      </c>
      <c r="F153" s="152"/>
      <c r="G153" s="128" t="s">
        <v>7</v>
      </c>
      <c r="H153" s="96">
        <v>19100</v>
      </c>
      <c r="I153" s="102">
        <v>0</v>
      </c>
      <c r="J153" s="103">
        <v>19100</v>
      </c>
      <c r="K153" s="117" t="str">
        <f t="shared" si="3"/>
        <v>00002032050051180200</v>
      </c>
      <c r="L153" s="106" t="s">
        <v>196</v>
      </c>
    </row>
    <row r="154" spans="1:12" ht="22.5">
      <c r="A154" s="99" t="s">
        <v>124</v>
      </c>
      <c r="B154" s="100" t="s">
        <v>7</v>
      </c>
      <c r="C154" s="101" t="s">
        <v>72</v>
      </c>
      <c r="D154" s="123" t="s">
        <v>191</v>
      </c>
      <c r="E154" s="146" t="s">
        <v>193</v>
      </c>
      <c r="F154" s="152"/>
      <c r="G154" s="128" t="s">
        <v>126</v>
      </c>
      <c r="H154" s="96">
        <v>19100</v>
      </c>
      <c r="I154" s="102">
        <v>0</v>
      </c>
      <c r="J154" s="103">
        <v>19100</v>
      </c>
      <c r="K154" s="117" t="str">
        <f t="shared" ref="K154:K185" si="4">C154 &amp; D154 &amp;E154 &amp; F154 &amp; G154</f>
        <v>00002032050051180240</v>
      </c>
      <c r="L154" s="106" t="s">
        <v>197</v>
      </c>
    </row>
    <row r="155" spans="1:12" s="84" customFormat="1" ht="22.5">
      <c r="A155" s="79" t="s">
        <v>129</v>
      </c>
      <c r="B155" s="78" t="s">
        <v>7</v>
      </c>
      <c r="C155" s="120" t="s">
        <v>72</v>
      </c>
      <c r="D155" s="124" t="s">
        <v>191</v>
      </c>
      <c r="E155" s="149" t="s">
        <v>193</v>
      </c>
      <c r="F155" s="153"/>
      <c r="G155" s="121" t="s">
        <v>130</v>
      </c>
      <c r="H155" s="80">
        <v>19100</v>
      </c>
      <c r="I155" s="81">
        <v>0</v>
      </c>
      <c r="J155" s="82">
        <f>MAX(H155-I155,0)</f>
        <v>19100</v>
      </c>
      <c r="K155" s="117" t="str">
        <f t="shared" si="4"/>
        <v>00002032050051180244</v>
      </c>
      <c r="L155" s="83" t="str">
        <f>C155 &amp; D155 &amp;E155 &amp; F155 &amp; G155</f>
        <v>00002032050051180244</v>
      </c>
    </row>
    <row r="156" spans="1:12" ht="22.5">
      <c r="A156" s="99" t="s">
        <v>198</v>
      </c>
      <c r="B156" s="100" t="s">
        <v>7</v>
      </c>
      <c r="C156" s="101" t="s">
        <v>72</v>
      </c>
      <c r="D156" s="123" t="s">
        <v>200</v>
      </c>
      <c r="E156" s="146" t="s">
        <v>96</v>
      </c>
      <c r="F156" s="152"/>
      <c r="G156" s="128" t="s">
        <v>72</v>
      </c>
      <c r="H156" s="96">
        <v>226000</v>
      </c>
      <c r="I156" s="102">
        <v>46800</v>
      </c>
      <c r="J156" s="103">
        <v>179200</v>
      </c>
      <c r="K156" s="117" t="str">
        <f t="shared" si="4"/>
        <v>00003000000000000000</v>
      </c>
      <c r="L156" s="106" t="s">
        <v>199</v>
      </c>
    </row>
    <row r="157" spans="1:12">
      <c r="A157" s="99" t="s">
        <v>201</v>
      </c>
      <c r="B157" s="100" t="s">
        <v>7</v>
      </c>
      <c r="C157" s="101" t="s">
        <v>72</v>
      </c>
      <c r="D157" s="123" t="s">
        <v>203</v>
      </c>
      <c r="E157" s="146" t="s">
        <v>96</v>
      </c>
      <c r="F157" s="152"/>
      <c r="G157" s="128" t="s">
        <v>72</v>
      </c>
      <c r="H157" s="96">
        <v>226000</v>
      </c>
      <c r="I157" s="102">
        <v>46800</v>
      </c>
      <c r="J157" s="103">
        <v>179200</v>
      </c>
      <c r="K157" s="117" t="str">
        <f t="shared" si="4"/>
        <v>00003100000000000000</v>
      </c>
      <c r="L157" s="106" t="s">
        <v>202</v>
      </c>
    </row>
    <row r="158" spans="1:12">
      <c r="A158" s="99"/>
      <c r="B158" s="100" t="s">
        <v>7</v>
      </c>
      <c r="C158" s="101" t="s">
        <v>72</v>
      </c>
      <c r="D158" s="123" t="s">
        <v>203</v>
      </c>
      <c r="E158" s="146" t="s">
        <v>205</v>
      </c>
      <c r="F158" s="152"/>
      <c r="G158" s="128" t="s">
        <v>72</v>
      </c>
      <c r="H158" s="96">
        <v>226000</v>
      </c>
      <c r="I158" s="102">
        <v>46800</v>
      </c>
      <c r="J158" s="103">
        <v>179200</v>
      </c>
      <c r="K158" s="117" t="str">
        <f t="shared" si="4"/>
        <v>00003102050025110000</v>
      </c>
      <c r="L158" s="106" t="s">
        <v>204</v>
      </c>
    </row>
    <row r="159" spans="1:12" ht="22.5">
      <c r="A159" s="99" t="s">
        <v>122</v>
      </c>
      <c r="B159" s="100" t="s">
        <v>7</v>
      </c>
      <c r="C159" s="101" t="s">
        <v>72</v>
      </c>
      <c r="D159" s="123" t="s">
        <v>203</v>
      </c>
      <c r="E159" s="146" t="s">
        <v>205</v>
      </c>
      <c r="F159" s="152"/>
      <c r="G159" s="128" t="s">
        <v>7</v>
      </c>
      <c r="H159" s="96">
        <v>226000</v>
      </c>
      <c r="I159" s="102">
        <v>46800</v>
      </c>
      <c r="J159" s="103">
        <v>179200</v>
      </c>
      <c r="K159" s="117" t="str">
        <f t="shared" si="4"/>
        <v>00003102050025110200</v>
      </c>
      <c r="L159" s="106" t="s">
        <v>206</v>
      </c>
    </row>
    <row r="160" spans="1:12" ht="22.5">
      <c r="A160" s="99" t="s">
        <v>124</v>
      </c>
      <c r="B160" s="100" t="s">
        <v>7</v>
      </c>
      <c r="C160" s="101" t="s">
        <v>72</v>
      </c>
      <c r="D160" s="123" t="s">
        <v>203</v>
      </c>
      <c r="E160" s="146" t="s">
        <v>205</v>
      </c>
      <c r="F160" s="152"/>
      <c r="G160" s="128" t="s">
        <v>126</v>
      </c>
      <c r="H160" s="96">
        <v>226000</v>
      </c>
      <c r="I160" s="102">
        <v>46800</v>
      </c>
      <c r="J160" s="103">
        <v>179200</v>
      </c>
      <c r="K160" s="117" t="str">
        <f t="shared" si="4"/>
        <v>00003102050025110240</v>
      </c>
      <c r="L160" s="106" t="s">
        <v>207</v>
      </c>
    </row>
    <row r="161" spans="1:12" s="84" customFormat="1" ht="22.5">
      <c r="A161" s="79" t="s">
        <v>129</v>
      </c>
      <c r="B161" s="78" t="s">
        <v>7</v>
      </c>
      <c r="C161" s="120" t="s">
        <v>72</v>
      </c>
      <c r="D161" s="124" t="s">
        <v>203</v>
      </c>
      <c r="E161" s="149" t="s">
        <v>205</v>
      </c>
      <c r="F161" s="153"/>
      <c r="G161" s="121" t="s">
        <v>130</v>
      </c>
      <c r="H161" s="80">
        <v>226000</v>
      </c>
      <c r="I161" s="81">
        <v>46800</v>
      </c>
      <c r="J161" s="82">
        <f>MAX(H161-I161,0)</f>
        <v>179200</v>
      </c>
      <c r="K161" s="117" t="str">
        <f t="shared" si="4"/>
        <v>00003102050025110244</v>
      </c>
      <c r="L161" s="83" t="str">
        <f>C161 &amp; D161 &amp;E161 &amp; F161 &amp; G161</f>
        <v>00003102050025110244</v>
      </c>
    </row>
    <row r="162" spans="1:12">
      <c r="A162" s="99" t="s">
        <v>208</v>
      </c>
      <c r="B162" s="100" t="s">
        <v>7</v>
      </c>
      <c r="C162" s="101" t="s">
        <v>72</v>
      </c>
      <c r="D162" s="123" t="s">
        <v>210</v>
      </c>
      <c r="E162" s="146" t="s">
        <v>96</v>
      </c>
      <c r="F162" s="152"/>
      <c r="G162" s="128" t="s">
        <v>72</v>
      </c>
      <c r="H162" s="96">
        <v>9263205</v>
      </c>
      <c r="I162" s="102">
        <v>595250</v>
      </c>
      <c r="J162" s="103">
        <v>8667955</v>
      </c>
      <c r="K162" s="117" t="str">
        <f t="shared" si="4"/>
        <v>00004000000000000000</v>
      </c>
      <c r="L162" s="106" t="s">
        <v>209</v>
      </c>
    </row>
    <row r="163" spans="1:12">
      <c r="A163" s="99" t="s">
        <v>211</v>
      </c>
      <c r="B163" s="100" t="s">
        <v>7</v>
      </c>
      <c r="C163" s="101" t="s">
        <v>72</v>
      </c>
      <c r="D163" s="123" t="s">
        <v>213</v>
      </c>
      <c r="E163" s="146" t="s">
        <v>96</v>
      </c>
      <c r="F163" s="152"/>
      <c r="G163" s="128" t="s">
        <v>72</v>
      </c>
      <c r="H163" s="96">
        <v>9263205</v>
      </c>
      <c r="I163" s="102">
        <v>595250</v>
      </c>
      <c r="J163" s="103">
        <v>8667955</v>
      </c>
      <c r="K163" s="117" t="str">
        <f t="shared" si="4"/>
        <v>00004090000000000000</v>
      </c>
      <c r="L163" s="106" t="s">
        <v>212</v>
      </c>
    </row>
    <row r="164" spans="1:12">
      <c r="A164" s="99"/>
      <c r="B164" s="100" t="s">
        <v>7</v>
      </c>
      <c r="C164" s="101" t="s">
        <v>72</v>
      </c>
      <c r="D164" s="123" t="s">
        <v>213</v>
      </c>
      <c r="E164" s="146" t="s">
        <v>215</v>
      </c>
      <c r="F164" s="152"/>
      <c r="G164" s="128" t="s">
        <v>72</v>
      </c>
      <c r="H164" s="96">
        <v>4087300</v>
      </c>
      <c r="I164" s="102">
        <v>595250</v>
      </c>
      <c r="J164" s="103">
        <v>3492050</v>
      </c>
      <c r="K164" s="117" t="str">
        <f t="shared" si="4"/>
        <v>00004090100125160000</v>
      </c>
      <c r="L164" s="106" t="s">
        <v>214</v>
      </c>
    </row>
    <row r="165" spans="1:12" ht="22.5">
      <c r="A165" s="99" t="s">
        <v>122</v>
      </c>
      <c r="B165" s="100" t="s">
        <v>7</v>
      </c>
      <c r="C165" s="101" t="s">
        <v>72</v>
      </c>
      <c r="D165" s="123" t="s">
        <v>213</v>
      </c>
      <c r="E165" s="146" t="s">
        <v>215</v>
      </c>
      <c r="F165" s="152"/>
      <c r="G165" s="128" t="s">
        <v>7</v>
      </c>
      <c r="H165" s="96">
        <v>4087300</v>
      </c>
      <c r="I165" s="102">
        <v>595250</v>
      </c>
      <c r="J165" s="103">
        <v>3492050</v>
      </c>
      <c r="K165" s="117" t="str">
        <f t="shared" si="4"/>
        <v>00004090100125160200</v>
      </c>
      <c r="L165" s="106" t="s">
        <v>216</v>
      </c>
    </row>
    <row r="166" spans="1:12" ht="22.5">
      <c r="A166" s="99" t="s">
        <v>124</v>
      </c>
      <c r="B166" s="100" t="s">
        <v>7</v>
      </c>
      <c r="C166" s="101" t="s">
        <v>72</v>
      </c>
      <c r="D166" s="123" t="s">
        <v>213</v>
      </c>
      <c r="E166" s="146" t="s">
        <v>215</v>
      </c>
      <c r="F166" s="152"/>
      <c r="G166" s="128" t="s">
        <v>126</v>
      </c>
      <c r="H166" s="96">
        <v>4087300</v>
      </c>
      <c r="I166" s="102">
        <v>595250</v>
      </c>
      <c r="J166" s="103">
        <v>3492050</v>
      </c>
      <c r="K166" s="117" t="str">
        <f t="shared" si="4"/>
        <v>00004090100125160240</v>
      </c>
      <c r="L166" s="106" t="s">
        <v>217</v>
      </c>
    </row>
    <row r="167" spans="1:12" s="84" customFormat="1" ht="22.5">
      <c r="A167" s="79" t="s">
        <v>129</v>
      </c>
      <c r="B167" s="78" t="s">
        <v>7</v>
      </c>
      <c r="C167" s="120" t="s">
        <v>72</v>
      </c>
      <c r="D167" s="124" t="s">
        <v>213</v>
      </c>
      <c r="E167" s="149" t="s">
        <v>215</v>
      </c>
      <c r="F167" s="153"/>
      <c r="G167" s="121" t="s">
        <v>130</v>
      </c>
      <c r="H167" s="80">
        <v>4087300</v>
      </c>
      <c r="I167" s="81">
        <v>595250</v>
      </c>
      <c r="J167" s="82">
        <f>MAX(H167-I167,0)</f>
        <v>3492050</v>
      </c>
      <c r="K167" s="117" t="str">
        <f t="shared" si="4"/>
        <v>00004090100125160244</v>
      </c>
      <c r="L167" s="83" t="str">
        <f>C167 &amp; D167 &amp;E167 &amp; F167 &amp; G167</f>
        <v>00004090100125160244</v>
      </c>
    </row>
    <row r="168" spans="1:12">
      <c r="A168" s="99"/>
      <c r="B168" s="100" t="s">
        <v>7</v>
      </c>
      <c r="C168" s="101" t="s">
        <v>72</v>
      </c>
      <c r="D168" s="123" t="s">
        <v>213</v>
      </c>
      <c r="E168" s="146" t="s">
        <v>219</v>
      </c>
      <c r="F168" s="152"/>
      <c r="G168" s="128" t="s">
        <v>72</v>
      </c>
      <c r="H168" s="96">
        <v>4461000</v>
      </c>
      <c r="I168" s="102">
        <v>0</v>
      </c>
      <c r="J168" s="103">
        <v>4461000</v>
      </c>
      <c r="K168" s="117" t="str">
        <f t="shared" si="4"/>
        <v>00004090100171520000</v>
      </c>
      <c r="L168" s="106" t="s">
        <v>218</v>
      </c>
    </row>
    <row r="169" spans="1:12" ht="22.5">
      <c r="A169" s="99" t="s">
        <v>122</v>
      </c>
      <c r="B169" s="100" t="s">
        <v>7</v>
      </c>
      <c r="C169" s="101" t="s">
        <v>72</v>
      </c>
      <c r="D169" s="123" t="s">
        <v>213</v>
      </c>
      <c r="E169" s="146" t="s">
        <v>219</v>
      </c>
      <c r="F169" s="152"/>
      <c r="G169" s="128" t="s">
        <v>7</v>
      </c>
      <c r="H169" s="96">
        <v>4461000</v>
      </c>
      <c r="I169" s="102">
        <v>0</v>
      </c>
      <c r="J169" s="103">
        <v>4461000</v>
      </c>
      <c r="K169" s="117" t="str">
        <f t="shared" si="4"/>
        <v>00004090100171520200</v>
      </c>
      <c r="L169" s="106" t="s">
        <v>220</v>
      </c>
    </row>
    <row r="170" spans="1:12" ht="22.5">
      <c r="A170" s="99" t="s">
        <v>124</v>
      </c>
      <c r="B170" s="100" t="s">
        <v>7</v>
      </c>
      <c r="C170" s="101" t="s">
        <v>72</v>
      </c>
      <c r="D170" s="123" t="s">
        <v>213</v>
      </c>
      <c r="E170" s="146" t="s">
        <v>219</v>
      </c>
      <c r="F170" s="152"/>
      <c r="G170" s="128" t="s">
        <v>126</v>
      </c>
      <c r="H170" s="96">
        <v>4461000</v>
      </c>
      <c r="I170" s="102">
        <v>0</v>
      </c>
      <c r="J170" s="103">
        <v>4461000</v>
      </c>
      <c r="K170" s="117" t="str">
        <f t="shared" si="4"/>
        <v>00004090100171520240</v>
      </c>
      <c r="L170" s="106" t="s">
        <v>221</v>
      </c>
    </row>
    <row r="171" spans="1:12" s="84" customFormat="1" ht="22.5">
      <c r="A171" s="79" t="s">
        <v>129</v>
      </c>
      <c r="B171" s="78" t="s">
        <v>7</v>
      </c>
      <c r="C171" s="120" t="s">
        <v>72</v>
      </c>
      <c r="D171" s="124" t="s">
        <v>213</v>
      </c>
      <c r="E171" s="149" t="s">
        <v>219</v>
      </c>
      <c r="F171" s="153"/>
      <c r="G171" s="121" t="s">
        <v>130</v>
      </c>
      <c r="H171" s="80">
        <v>4461000</v>
      </c>
      <c r="I171" s="81">
        <v>0</v>
      </c>
      <c r="J171" s="82">
        <f>MAX(H171-I171,0)</f>
        <v>4461000</v>
      </c>
      <c r="K171" s="117" t="str">
        <f t="shared" si="4"/>
        <v>00004090100171520244</v>
      </c>
      <c r="L171" s="83" t="str">
        <f>C171 &amp; D171 &amp;E171 &amp; F171 &amp; G171</f>
        <v>00004090100171520244</v>
      </c>
    </row>
    <row r="172" spans="1:12">
      <c r="A172" s="99"/>
      <c r="B172" s="100" t="s">
        <v>7</v>
      </c>
      <c r="C172" s="101" t="s">
        <v>72</v>
      </c>
      <c r="D172" s="123" t="s">
        <v>213</v>
      </c>
      <c r="E172" s="146" t="s">
        <v>223</v>
      </c>
      <c r="F172" s="152"/>
      <c r="G172" s="128" t="s">
        <v>72</v>
      </c>
      <c r="H172" s="96">
        <v>714905</v>
      </c>
      <c r="I172" s="102"/>
      <c r="J172" s="103">
        <v>714905</v>
      </c>
      <c r="K172" s="117" t="str">
        <f t="shared" si="4"/>
        <v>000040901001S1520000</v>
      </c>
      <c r="L172" s="106" t="s">
        <v>222</v>
      </c>
    </row>
    <row r="173" spans="1:12" ht="22.5">
      <c r="A173" s="99" t="s">
        <v>122</v>
      </c>
      <c r="B173" s="100" t="s">
        <v>7</v>
      </c>
      <c r="C173" s="101" t="s">
        <v>72</v>
      </c>
      <c r="D173" s="123" t="s">
        <v>213</v>
      </c>
      <c r="E173" s="146" t="s">
        <v>223</v>
      </c>
      <c r="F173" s="152"/>
      <c r="G173" s="128" t="s">
        <v>7</v>
      </c>
      <c r="H173" s="96">
        <v>714905</v>
      </c>
      <c r="I173" s="102"/>
      <c r="J173" s="103">
        <v>714905</v>
      </c>
      <c r="K173" s="117" t="str">
        <f t="shared" si="4"/>
        <v>000040901001S1520200</v>
      </c>
      <c r="L173" s="106" t="s">
        <v>224</v>
      </c>
    </row>
    <row r="174" spans="1:12" ht="22.5">
      <c r="A174" s="99" t="s">
        <v>124</v>
      </c>
      <c r="B174" s="100" t="s">
        <v>7</v>
      </c>
      <c r="C174" s="101" t="s">
        <v>72</v>
      </c>
      <c r="D174" s="123" t="s">
        <v>213</v>
      </c>
      <c r="E174" s="146" t="s">
        <v>223</v>
      </c>
      <c r="F174" s="152"/>
      <c r="G174" s="128" t="s">
        <v>126</v>
      </c>
      <c r="H174" s="96">
        <v>714905</v>
      </c>
      <c r="I174" s="102"/>
      <c r="J174" s="103">
        <v>714905</v>
      </c>
      <c r="K174" s="117" t="str">
        <f t="shared" si="4"/>
        <v>000040901001S1520240</v>
      </c>
      <c r="L174" s="106" t="s">
        <v>225</v>
      </c>
    </row>
    <row r="175" spans="1:12" s="84" customFormat="1" ht="22.5">
      <c r="A175" s="79" t="s">
        <v>129</v>
      </c>
      <c r="B175" s="78" t="s">
        <v>7</v>
      </c>
      <c r="C175" s="120" t="s">
        <v>72</v>
      </c>
      <c r="D175" s="124" t="s">
        <v>213</v>
      </c>
      <c r="E175" s="149" t="s">
        <v>223</v>
      </c>
      <c r="F175" s="153"/>
      <c r="G175" s="121" t="s">
        <v>130</v>
      </c>
      <c r="H175" s="80">
        <v>714905</v>
      </c>
      <c r="I175" s="81"/>
      <c r="J175" s="82">
        <f>MAX(H175-I175,0)</f>
        <v>714905</v>
      </c>
      <c r="K175" s="117" t="str">
        <f t="shared" si="4"/>
        <v>000040901001S1520244</v>
      </c>
      <c r="L175" s="83" t="str">
        <f>C175 &amp; D175 &amp;E175 &amp; F175 &amp; G175</f>
        <v>000040901001S1520244</v>
      </c>
    </row>
    <row r="176" spans="1:12">
      <c r="A176" s="99" t="s">
        <v>226</v>
      </c>
      <c r="B176" s="100" t="s">
        <v>7</v>
      </c>
      <c r="C176" s="101" t="s">
        <v>72</v>
      </c>
      <c r="D176" s="123" t="s">
        <v>228</v>
      </c>
      <c r="E176" s="146" t="s">
        <v>96</v>
      </c>
      <c r="F176" s="152"/>
      <c r="G176" s="128" t="s">
        <v>72</v>
      </c>
      <c r="H176" s="96">
        <v>7091990</v>
      </c>
      <c r="I176" s="102">
        <v>3376132.65</v>
      </c>
      <c r="J176" s="103">
        <v>3715857.35</v>
      </c>
      <c r="K176" s="117" t="str">
        <f t="shared" si="4"/>
        <v>00005000000000000000</v>
      </c>
      <c r="L176" s="106" t="s">
        <v>227</v>
      </c>
    </row>
    <row r="177" spans="1:12">
      <c r="A177" s="99" t="s">
        <v>229</v>
      </c>
      <c r="B177" s="100" t="s">
        <v>7</v>
      </c>
      <c r="C177" s="101" t="s">
        <v>72</v>
      </c>
      <c r="D177" s="123" t="s">
        <v>231</v>
      </c>
      <c r="E177" s="146" t="s">
        <v>96</v>
      </c>
      <c r="F177" s="152"/>
      <c r="G177" s="128" t="s">
        <v>72</v>
      </c>
      <c r="H177" s="96">
        <v>2256</v>
      </c>
      <c r="I177" s="102">
        <v>2208.9299999999998</v>
      </c>
      <c r="J177" s="103">
        <v>47.07</v>
      </c>
      <c r="K177" s="117" t="str">
        <f t="shared" si="4"/>
        <v>00005020000000000000</v>
      </c>
      <c r="L177" s="106" t="s">
        <v>230</v>
      </c>
    </row>
    <row r="178" spans="1:12">
      <c r="A178" s="99"/>
      <c r="B178" s="100" t="s">
        <v>7</v>
      </c>
      <c r="C178" s="101" t="s">
        <v>72</v>
      </c>
      <c r="D178" s="123" t="s">
        <v>231</v>
      </c>
      <c r="E178" s="146" t="s">
        <v>233</v>
      </c>
      <c r="F178" s="152"/>
      <c r="G178" s="128" t="s">
        <v>72</v>
      </c>
      <c r="H178" s="96">
        <v>2256</v>
      </c>
      <c r="I178" s="102">
        <v>2208.9299999999998</v>
      </c>
      <c r="J178" s="103">
        <v>47.07</v>
      </c>
      <c r="K178" s="117" t="str">
        <f t="shared" si="4"/>
        <v>00005022050025300000</v>
      </c>
      <c r="L178" s="106" t="s">
        <v>232</v>
      </c>
    </row>
    <row r="179" spans="1:12" ht="22.5">
      <c r="A179" s="99" t="s">
        <v>122</v>
      </c>
      <c r="B179" s="100" t="s">
        <v>7</v>
      </c>
      <c r="C179" s="101" t="s">
        <v>72</v>
      </c>
      <c r="D179" s="123" t="s">
        <v>231</v>
      </c>
      <c r="E179" s="146" t="s">
        <v>233</v>
      </c>
      <c r="F179" s="152"/>
      <c r="G179" s="128" t="s">
        <v>7</v>
      </c>
      <c r="H179" s="96">
        <v>2256</v>
      </c>
      <c r="I179" s="102">
        <v>2208.9299999999998</v>
      </c>
      <c r="J179" s="103">
        <v>47.07</v>
      </c>
      <c r="K179" s="117" t="str">
        <f t="shared" si="4"/>
        <v>00005022050025300200</v>
      </c>
      <c r="L179" s="106" t="s">
        <v>234</v>
      </c>
    </row>
    <row r="180" spans="1:12" ht="22.5">
      <c r="A180" s="99" t="s">
        <v>124</v>
      </c>
      <c r="B180" s="100" t="s">
        <v>7</v>
      </c>
      <c r="C180" s="101" t="s">
        <v>72</v>
      </c>
      <c r="D180" s="123" t="s">
        <v>231</v>
      </c>
      <c r="E180" s="146" t="s">
        <v>233</v>
      </c>
      <c r="F180" s="152"/>
      <c r="G180" s="128" t="s">
        <v>126</v>
      </c>
      <c r="H180" s="96">
        <v>2256</v>
      </c>
      <c r="I180" s="102">
        <v>2208.9299999999998</v>
      </c>
      <c r="J180" s="103">
        <v>47.07</v>
      </c>
      <c r="K180" s="117" t="str">
        <f t="shared" si="4"/>
        <v>00005022050025300240</v>
      </c>
      <c r="L180" s="106" t="s">
        <v>235</v>
      </c>
    </row>
    <row r="181" spans="1:12" s="84" customFormat="1" ht="22.5">
      <c r="A181" s="79" t="s">
        <v>129</v>
      </c>
      <c r="B181" s="78" t="s">
        <v>7</v>
      </c>
      <c r="C181" s="120" t="s">
        <v>72</v>
      </c>
      <c r="D181" s="124" t="s">
        <v>231</v>
      </c>
      <c r="E181" s="149" t="s">
        <v>233</v>
      </c>
      <c r="F181" s="153"/>
      <c r="G181" s="121" t="s">
        <v>130</v>
      </c>
      <c r="H181" s="80">
        <v>2256</v>
      </c>
      <c r="I181" s="81">
        <v>2208.9299999999998</v>
      </c>
      <c r="J181" s="82">
        <f>MAX(H181-I181,0)</f>
        <v>47.07</v>
      </c>
      <c r="K181" s="117" t="str">
        <f t="shared" si="4"/>
        <v>00005022050025300244</v>
      </c>
      <c r="L181" s="83" t="str">
        <f>C181 &amp; D181 &amp;E181 &amp; F181 &amp; G181</f>
        <v>00005022050025300244</v>
      </c>
    </row>
    <row r="182" spans="1:12">
      <c r="A182" s="99" t="s">
        <v>236</v>
      </c>
      <c r="B182" s="100" t="s">
        <v>7</v>
      </c>
      <c r="C182" s="101" t="s">
        <v>72</v>
      </c>
      <c r="D182" s="123" t="s">
        <v>238</v>
      </c>
      <c r="E182" s="146" t="s">
        <v>96</v>
      </c>
      <c r="F182" s="152"/>
      <c r="G182" s="128" t="s">
        <v>72</v>
      </c>
      <c r="H182" s="96">
        <v>7089734</v>
      </c>
      <c r="I182" s="102">
        <v>3373923.72</v>
      </c>
      <c r="J182" s="103">
        <v>3715810.28</v>
      </c>
      <c r="K182" s="117" t="str">
        <f t="shared" si="4"/>
        <v>00005030000000000000</v>
      </c>
      <c r="L182" s="106" t="s">
        <v>237</v>
      </c>
    </row>
    <row r="183" spans="1:12">
      <c r="A183" s="99"/>
      <c r="B183" s="100" t="s">
        <v>7</v>
      </c>
      <c r="C183" s="101" t="s">
        <v>72</v>
      </c>
      <c r="D183" s="123" t="s">
        <v>238</v>
      </c>
      <c r="E183" s="146" t="s">
        <v>240</v>
      </c>
      <c r="F183" s="152"/>
      <c r="G183" s="128" t="s">
        <v>72</v>
      </c>
      <c r="H183" s="96">
        <v>3200000</v>
      </c>
      <c r="I183" s="102">
        <v>1316476.81</v>
      </c>
      <c r="J183" s="103">
        <v>1883523.19</v>
      </c>
      <c r="K183" s="117" t="str">
        <f t="shared" si="4"/>
        <v>00005030100225190000</v>
      </c>
      <c r="L183" s="106" t="s">
        <v>239</v>
      </c>
    </row>
    <row r="184" spans="1:12" ht="22.5">
      <c r="A184" s="99" t="s">
        <v>122</v>
      </c>
      <c r="B184" s="100" t="s">
        <v>7</v>
      </c>
      <c r="C184" s="101" t="s">
        <v>72</v>
      </c>
      <c r="D184" s="123" t="s">
        <v>238</v>
      </c>
      <c r="E184" s="146" t="s">
        <v>240</v>
      </c>
      <c r="F184" s="152"/>
      <c r="G184" s="128" t="s">
        <v>7</v>
      </c>
      <c r="H184" s="96">
        <v>3200000</v>
      </c>
      <c r="I184" s="102">
        <v>1316476.81</v>
      </c>
      <c r="J184" s="103">
        <v>1883523.19</v>
      </c>
      <c r="K184" s="117" t="str">
        <f t="shared" si="4"/>
        <v>00005030100225190200</v>
      </c>
      <c r="L184" s="106" t="s">
        <v>241</v>
      </c>
    </row>
    <row r="185" spans="1:12" ht="22.5">
      <c r="A185" s="99" t="s">
        <v>124</v>
      </c>
      <c r="B185" s="100" t="s">
        <v>7</v>
      </c>
      <c r="C185" s="101" t="s">
        <v>72</v>
      </c>
      <c r="D185" s="123" t="s">
        <v>238</v>
      </c>
      <c r="E185" s="146" t="s">
        <v>240</v>
      </c>
      <c r="F185" s="152"/>
      <c r="G185" s="128" t="s">
        <v>126</v>
      </c>
      <c r="H185" s="96">
        <v>3200000</v>
      </c>
      <c r="I185" s="102">
        <v>1316476.81</v>
      </c>
      <c r="J185" s="103">
        <v>1883523.19</v>
      </c>
      <c r="K185" s="117" t="str">
        <f t="shared" si="4"/>
        <v>00005030100225190240</v>
      </c>
      <c r="L185" s="106" t="s">
        <v>242</v>
      </c>
    </row>
    <row r="186" spans="1:12" s="84" customFormat="1" ht="22.5">
      <c r="A186" s="79" t="s">
        <v>129</v>
      </c>
      <c r="B186" s="78" t="s">
        <v>7</v>
      </c>
      <c r="C186" s="120" t="s">
        <v>72</v>
      </c>
      <c r="D186" s="124" t="s">
        <v>238</v>
      </c>
      <c r="E186" s="149" t="s">
        <v>240</v>
      </c>
      <c r="F186" s="153"/>
      <c r="G186" s="121" t="s">
        <v>130</v>
      </c>
      <c r="H186" s="80">
        <v>3200000</v>
      </c>
      <c r="I186" s="81">
        <v>1316476.81</v>
      </c>
      <c r="J186" s="82">
        <f>MAX(H186-I186,0)</f>
        <v>1883523.19</v>
      </c>
      <c r="K186" s="117" t="str">
        <f t="shared" ref="K186:K217" si="5">C186 &amp; D186 &amp;E186 &amp; F186 &amp; G186</f>
        <v>00005030100225190244</v>
      </c>
      <c r="L186" s="83" t="str">
        <f>C186 &amp; D186 &amp;E186 &amp; F186 &amp; G186</f>
        <v>00005030100225190244</v>
      </c>
    </row>
    <row r="187" spans="1:12">
      <c r="A187" s="99"/>
      <c r="B187" s="100" t="s">
        <v>7</v>
      </c>
      <c r="C187" s="101" t="s">
        <v>72</v>
      </c>
      <c r="D187" s="123" t="s">
        <v>238</v>
      </c>
      <c r="E187" s="146" t="s">
        <v>244</v>
      </c>
      <c r="F187" s="152"/>
      <c r="G187" s="128" t="s">
        <v>72</v>
      </c>
      <c r="H187" s="96">
        <v>500000</v>
      </c>
      <c r="I187" s="102">
        <v>430574.92</v>
      </c>
      <c r="J187" s="103">
        <v>69425.08</v>
      </c>
      <c r="K187" s="117" t="str">
        <f t="shared" si="5"/>
        <v>00005030100225210000</v>
      </c>
      <c r="L187" s="106" t="s">
        <v>243</v>
      </c>
    </row>
    <row r="188" spans="1:12" ht="22.5">
      <c r="A188" s="99" t="s">
        <v>122</v>
      </c>
      <c r="B188" s="100" t="s">
        <v>7</v>
      </c>
      <c r="C188" s="101" t="s">
        <v>72</v>
      </c>
      <c r="D188" s="123" t="s">
        <v>238</v>
      </c>
      <c r="E188" s="146" t="s">
        <v>244</v>
      </c>
      <c r="F188" s="152"/>
      <c r="G188" s="128" t="s">
        <v>7</v>
      </c>
      <c r="H188" s="96">
        <v>500000</v>
      </c>
      <c r="I188" s="102">
        <v>430574.92</v>
      </c>
      <c r="J188" s="103">
        <v>69425.08</v>
      </c>
      <c r="K188" s="117" t="str">
        <f t="shared" si="5"/>
        <v>00005030100225210200</v>
      </c>
      <c r="L188" s="106" t="s">
        <v>245</v>
      </c>
    </row>
    <row r="189" spans="1:12" ht="22.5">
      <c r="A189" s="99" t="s">
        <v>124</v>
      </c>
      <c r="B189" s="100" t="s">
        <v>7</v>
      </c>
      <c r="C189" s="101" t="s">
        <v>72</v>
      </c>
      <c r="D189" s="123" t="s">
        <v>238</v>
      </c>
      <c r="E189" s="146" t="s">
        <v>244</v>
      </c>
      <c r="F189" s="152"/>
      <c r="G189" s="128" t="s">
        <v>126</v>
      </c>
      <c r="H189" s="96">
        <v>500000</v>
      </c>
      <c r="I189" s="102">
        <v>430574.92</v>
      </c>
      <c r="J189" s="103">
        <v>69425.08</v>
      </c>
      <c r="K189" s="117" t="str">
        <f t="shared" si="5"/>
        <v>00005030100225210240</v>
      </c>
      <c r="L189" s="106" t="s">
        <v>246</v>
      </c>
    </row>
    <row r="190" spans="1:12" s="84" customFormat="1" ht="22.5">
      <c r="A190" s="79" t="s">
        <v>129</v>
      </c>
      <c r="B190" s="78" t="s">
        <v>7</v>
      </c>
      <c r="C190" s="120" t="s">
        <v>72</v>
      </c>
      <c r="D190" s="124" t="s">
        <v>238</v>
      </c>
      <c r="E190" s="149" t="s">
        <v>244</v>
      </c>
      <c r="F190" s="153"/>
      <c r="G190" s="121" t="s">
        <v>130</v>
      </c>
      <c r="H190" s="80">
        <v>500000</v>
      </c>
      <c r="I190" s="81">
        <v>430574.92</v>
      </c>
      <c r="J190" s="82">
        <f>MAX(H190-I190,0)</f>
        <v>69425.08</v>
      </c>
      <c r="K190" s="117" t="str">
        <f t="shared" si="5"/>
        <v>00005030100225210244</v>
      </c>
      <c r="L190" s="83" t="str">
        <f>C190 &amp; D190 &amp;E190 &amp; F190 &amp; G190</f>
        <v>00005030100225210244</v>
      </c>
    </row>
    <row r="191" spans="1:12">
      <c r="A191" s="99"/>
      <c r="B191" s="100" t="s">
        <v>7</v>
      </c>
      <c r="C191" s="101" t="s">
        <v>72</v>
      </c>
      <c r="D191" s="123" t="s">
        <v>238</v>
      </c>
      <c r="E191" s="146" t="s">
        <v>248</v>
      </c>
      <c r="F191" s="152"/>
      <c r="G191" s="128" t="s">
        <v>72</v>
      </c>
      <c r="H191" s="96">
        <v>3329734</v>
      </c>
      <c r="I191" s="102">
        <v>1626871.99</v>
      </c>
      <c r="J191" s="103">
        <v>1702862.01</v>
      </c>
      <c r="K191" s="117" t="str">
        <f t="shared" si="5"/>
        <v>00005030100225230000</v>
      </c>
      <c r="L191" s="106" t="s">
        <v>247</v>
      </c>
    </row>
    <row r="192" spans="1:12" ht="22.5">
      <c r="A192" s="99" t="s">
        <v>122</v>
      </c>
      <c r="B192" s="100" t="s">
        <v>7</v>
      </c>
      <c r="C192" s="101" t="s">
        <v>72</v>
      </c>
      <c r="D192" s="123" t="s">
        <v>238</v>
      </c>
      <c r="E192" s="146" t="s">
        <v>248</v>
      </c>
      <c r="F192" s="152"/>
      <c r="G192" s="128" t="s">
        <v>7</v>
      </c>
      <c r="H192" s="96">
        <v>3329734</v>
      </c>
      <c r="I192" s="102">
        <v>1626871.99</v>
      </c>
      <c r="J192" s="103">
        <v>1702862.01</v>
      </c>
      <c r="K192" s="117" t="str">
        <f t="shared" si="5"/>
        <v>00005030100225230200</v>
      </c>
      <c r="L192" s="106" t="s">
        <v>249</v>
      </c>
    </row>
    <row r="193" spans="1:12" ht="22.5">
      <c r="A193" s="99" t="s">
        <v>124</v>
      </c>
      <c r="B193" s="100" t="s">
        <v>7</v>
      </c>
      <c r="C193" s="101" t="s">
        <v>72</v>
      </c>
      <c r="D193" s="123" t="s">
        <v>238</v>
      </c>
      <c r="E193" s="146" t="s">
        <v>248</v>
      </c>
      <c r="F193" s="152"/>
      <c r="G193" s="128" t="s">
        <v>126</v>
      </c>
      <c r="H193" s="96">
        <v>3329734</v>
      </c>
      <c r="I193" s="102">
        <v>1626871.99</v>
      </c>
      <c r="J193" s="103">
        <v>1702862.01</v>
      </c>
      <c r="K193" s="117" t="str">
        <f t="shared" si="5"/>
        <v>00005030100225230240</v>
      </c>
      <c r="L193" s="106" t="s">
        <v>250</v>
      </c>
    </row>
    <row r="194" spans="1:12" s="84" customFormat="1" ht="22.5">
      <c r="A194" s="79" t="s">
        <v>129</v>
      </c>
      <c r="B194" s="78" t="s">
        <v>7</v>
      </c>
      <c r="C194" s="120" t="s">
        <v>72</v>
      </c>
      <c r="D194" s="124" t="s">
        <v>238</v>
      </c>
      <c r="E194" s="149" t="s">
        <v>248</v>
      </c>
      <c r="F194" s="153"/>
      <c r="G194" s="121" t="s">
        <v>130</v>
      </c>
      <c r="H194" s="80">
        <v>3329734</v>
      </c>
      <c r="I194" s="81">
        <v>1626871.99</v>
      </c>
      <c r="J194" s="82">
        <f>MAX(H194-I194,0)</f>
        <v>1702862.01</v>
      </c>
      <c r="K194" s="117" t="str">
        <f t="shared" si="5"/>
        <v>00005030100225230244</v>
      </c>
      <c r="L194" s="83" t="str">
        <f>C194 &amp; D194 &amp;E194 &amp; F194 &amp; G194</f>
        <v>00005030100225230244</v>
      </c>
    </row>
    <row r="195" spans="1:12">
      <c r="A195" s="99"/>
      <c r="B195" s="100" t="s">
        <v>7</v>
      </c>
      <c r="C195" s="101" t="s">
        <v>72</v>
      </c>
      <c r="D195" s="123" t="s">
        <v>238</v>
      </c>
      <c r="E195" s="146" t="s">
        <v>252</v>
      </c>
      <c r="F195" s="152"/>
      <c r="G195" s="128" t="s">
        <v>72</v>
      </c>
      <c r="H195" s="96">
        <v>60000</v>
      </c>
      <c r="I195" s="102"/>
      <c r="J195" s="103">
        <v>60000</v>
      </c>
      <c r="K195" s="117" t="str">
        <f t="shared" si="5"/>
        <v>000050301004S2090000</v>
      </c>
      <c r="L195" s="106" t="s">
        <v>251</v>
      </c>
    </row>
    <row r="196" spans="1:12" ht="22.5">
      <c r="A196" s="99" t="s">
        <v>122</v>
      </c>
      <c r="B196" s="100" t="s">
        <v>7</v>
      </c>
      <c r="C196" s="101" t="s">
        <v>72</v>
      </c>
      <c r="D196" s="123" t="s">
        <v>238</v>
      </c>
      <c r="E196" s="146" t="s">
        <v>252</v>
      </c>
      <c r="F196" s="152"/>
      <c r="G196" s="128" t="s">
        <v>7</v>
      </c>
      <c r="H196" s="96">
        <v>60000</v>
      </c>
      <c r="I196" s="102"/>
      <c r="J196" s="103">
        <v>60000</v>
      </c>
      <c r="K196" s="117" t="str">
        <f t="shared" si="5"/>
        <v>000050301004S2090200</v>
      </c>
      <c r="L196" s="106" t="s">
        <v>253</v>
      </c>
    </row>
    <row r="197" spans="1:12" ht="22.5">
      <c r="A197" s="99" t="s">
        <v>124</v>
      </c>
      <c r="B197" s="100" t="s">
        <v>7</v>
      </c>
      <c r="C197" s="101" t="s">
        <v>72</v>
      </c>
      <c r="D197" s="123" t="s">
        <v>238</v>
      </c>
      <c r="E197" s="146" t="s">
        <v>252</v>
      </c>
      <c r="F197" s="152"/>
      <c r="G197" s="128" t="s">
        <v>126</v>
      </c>
      <c r="H197" s="96">
        <v>60000</v>
      </c>
      <c r="I197" s="102"/>
      <c r="J197" s="103">
        <v>60000</v>
      </c>
      <c r="K197" s="117" t="str">
        <f t="shared" si="5"/>
        <v>000050301004S2090240</v>
      </c>
      <c r="L197" s="106" t="s">
        <v>254</v>
      </c>
    </row>
    <row r="198" spans="1:12" s="84" customFormat="1" ht="22.5">
      <c r="A198" s="79" t="s">
        <v>129</v>
      </c>
      <c r="B198" s="78" t="s">
        <v>7</v>
      </c>
      <c r="C198" s="120" t="s">
        <v>72</v>
      </c>
      <c r="D198" s="124" t="s">
        <v>238</v>
      </c>
      <c r="E198" s="149" t="s">
        <v>252</v>
      </c>
      <c r="F198" s="153"/>
      <c r="G198" s="121" t="s">
        <v>130</v>
      </c>
      <c r="H198" s="80">
        <v>60000</v>
      </c>
      <c r="I198" s="81"/>
      <c r="J198" s="82">
        <f>MAX(H198-I198,0)</f>
        <v>60000</v>
      </c>
      <c r="K198" s="117" t="str">
        <f t="shared" si="5"/>
        <v>000050301004S2090244</v>
      </c>
      <c r="L198" s="83" t="str">
        <f>C198 &amp; D198 &amp;E198 &amp; F198 &amp; G198</f>
        <v>000050301004S2090244</v>
      </c>
    </row>
    <row r="199" spans="1:12">
      <c r="A199" s="99" t="s">
        <v>255</v>
      </c>
      <c r="B199" s="100" t="s">
        <v>7</v>
      </c>
      <c r="C199" s="101" t="s">
        <v>72</v>
      </c>
      <c r="D199" s="123" t="s">
        <v>257</v>
      </c>
      <c r="E199" s="146" t="s">
        <v>96</v>
      </c>
      <c r="F199" s="152"/>
      <c r="G199" s="128" t="s">
        <v>72</v>
      </c>
      <c r="H199" s="96">
        <v>42600</v>
      </c>
      <c r="I199" s="102">
        <v>19154.400000000001</v>
      </c>
      <c r="J199" s="103">
        <v>23445.599999999999</v>
      </c>
      <c r="K199" s="117" t="str">
        <f t="shared" si="5"/>
        <v>00007000000000000000</v>
      </c>
      <c r="L199" s="106" t="s">
        <v>256</v>
      </c>
    </row>
    <row r="200" spans="1:12">
      <c r="A200" s="99" t="s">
        <v>258</v>
      </c>
      <c r="B200" s="100" t="s">
        <v>7</v>
      </c>
      <c r="C200" s="101" t="s">
        <v>72</v>
      </c>
      <c r="D200" s="123" t="s">
        <v>260</v>
      </c>
      <c r="E200" s="146" t="s">
        <v>96</v>
      </c>
      <c r="F200" s="152"/>
      <c r="G200" s="128" t="s">
        <v>72</v>
      </c>
      <c r="H200" s="96">
        <v>13000</v>
      </c>
      <c r="I200" s="102">
        <v>10654.4</v>
      </c>
      <c r="J200" s="103">
        <v>2345.6</v>
      </c>
      <c r="K200" s="117" t="str">
        <f t="shared" si="5"/>
        <v>00007070000000000000</v>
      </c>
      <c r="L200" s="106" t="s">
        <v>259</v>
      </c>
    </row>
    <row r="201" spans="1:12">
      <c r="A201" s="99"/>
      <c r="B201" s="100" t="s">
        <v>7</v>
      </c>
      <c r="C201" s="101" t="s">
        <v>72</v>
      </c>
      <c r="D201" s="123" t="s">
        <v>260</v>
      </c>
      <c r="E201" s="146" t="s">
        <v>262</v>
      </c>
      <c r="F201" s="152"/>
      <c r="G201" s="128" t="s">
        <v>72</v>
      </c>
      <c r="H201" s="96">
        <v>13000</v>
      </c>
      <c r="I201" s="102">
        <v>10654.4</v>
      </c>
      <c r="J201" s="103">
        <v>2345.6</v>
      </c>
      <c r="K201" s="117" t="str">
        <f t="shared" si="5"/>
        <v>00007072050025090000</v>
      </c>
      <c r="L201" s="106" t="s">
        <v>261</v>
      </c>
    </row>
    <row r="202" spans="1:12" ht="22.5">
      <c r="A202" s="99" t="s">
        <v>122</v>
      </c>
      <c r="B202" s="100" t="s">
        <v>7</v>
      </c>
      <c r="C202" s="101" t="s">
        <v>72</v>
      </c>
      <c r="D202" s="123" t="s">
        <v>260</v>
      </c>
      <c r="E202" s="146" t="s">
        <v>262</v>
      </c>
      <c r="F202" s="152"/>
      <c r="G202" s="128" t="s">
        <v>7</v>
      </c>
      <c r="H202" s="96">
        <v>13000</v>
      </c>
      <c r="I202" s="102">
        <v>10654.4</v>
      </c>
      <c r="J202" s="103">
        <v>2345.6</v>
      </c>
      <c r="K202" s="117" t="str">
        <f t="shared" si="5"/>
        <v>00007072050025090200</v>
      </c>
      <c r="L202" s="106" t="s">
        <v>263</v>
      </c>
    </row>
    <row r="203" spans="1:12" ht="22.5">
      <c r="A203" s="99" t="s">
        <v>124</v>
      </c>
      <c r="B203" s="100" t="s">
        <v>7</v>
      </c>
      <c r="C203" s="101" t="s">
        <v>72</v>
      </c>
      <c r="D203" s="123" t="s">
        <v>260</v>
      </c>
      <c r="E203" s="146" t="s">
        <v>262</v>
      </c>
      <c r="F203" s="152"/>
      <c r="G203" s="128" t="s">
        <v>126</v>
      </c>
      <c r="H203" s="96">
        <v>13000</v>
      </c>
      <c r="I203" s="102">
        <v>10654.4</v>
      </c>
      <c r="J203" s="103">
        <v>2345.6</v>
      </c>
      <c r="K203" s="117" t="str">
        <f t="shared" si="5"/>
        <v>00007072050025090240</v>
      </c>
      <c r="L203" s="106" t="s">
        <v>264</v>
      </c>
    </row>
    <row r="204" spans="1:12" s="84" customFormat="1" ht="22.5">
      <c r="A204" s="79" t="s">
        <v>129</v>
      </c>
      <c r="B204" s="78" t="s">
        <v>7</v>
      </c>
      <c r="C204" s="120" t="s">
        <v>72</v>
      </c>
      <c r="D204" s="124" t="s">
        <v>260</v>
      </c>
      <c r="E204" s="149" t="s">
        <v>262</v>
      </c>
      <c r="F204" s="153"/>
      <c r="G204" s="121" t="s">
        <v>130</v>
      </c>
      <c r="H204" s="80">
        <v>13000</v>
      </c>
      <c r="I204" s="81">
        <v>10654.4</v>
      </c>
      <c r="J204" s="82">
        <f>MAX(H204-I204,0)</f>
        <v>2345.6</v>
      </c>
      <c r="K204" s="117" t="str">
        <f t="shared" si="5"/>
        <v>00007072050025090244</v>
      </c>
      <c r="L204" s="83" t="str">
        <f>C204 &amp; D204 &amp;E204 &amp; F204 &amp; G204</f>
        <v>00007072050025090244</v>
      </c>
    </row>
    <row r="205" spans="1:12">
      <c r="A205" s="99" t="s">
        <v>265</v>
      </c>
      <c r="B205" s="100" t="s">
        <v>7</v>
      </c>
      <c r="C205" s="101" t="s">
        <v>72</v>
      </c>
      <c r="D205" s="123" t="s">
        <v>267</v>
      </c>
      <c r="E205" s="146" t="s">
        <v>96</v>
      </c>
      <c r="F205" s="152"/>
      <c r="G205" s="128" t="s">
        <v>72</v>
      </c>
      <c r="H205" s="96">
        <v>29600</v>
      </c>
      <c r="I205" s="102">
        <v>8500</v>
      </c>
      <c r="J205" s="103">
        <v>21100</v>
      </c>
      <c r="K205" s="117" t="str">
        <f t="shared" si="5"/>
        <v>00007090000000000000</v>
      </c>
      <c r="L205" s="106" t="s">
        <v>266</v>
      </c>
    </row>
    <row r="206" spans="1:12">
      <c r="A206" s="99"/>
      <c r="B206" s="100" t="s">
        <v>7</v>
      </c>
      <c r="C206" s="101" t="s">
        <v>72</v>
      </c>
      <c r="D206" s="123" t="s">
        <v>267</v>
      </c>
      <c r="E206" s="146" t="s">
        <v>269</v>
      </c>
      <c r="F206" s="152"/>
      <c r="G206" s="128" t="s">
        <v>72</v>
      </c>
      <c r="H206" s="96">
        <v>8500</v>
      </c>
      <c r="I206" s="102">
        <v>8500</v>
      </c>
      <c r="J206" s="103">
        <v>0</v>
      </c>
      <c r="K206" s="117" t="str">
        <f t="shared" si="5"/>
        <v>00007092050071360000</v>
      </c>
      <c r="L206" s="106" t="s">
        <v>268</v>
      </c>
    </row>
    <row r="207" spans="1:12" ht="22.5">
      <c r="A207" s="99" t="s">
        <v>122</v>
      </c>
      <c r="B207" s="100" t="s">
        <v>7</v>
      </c>
      <c r="C207" s="101" t="s">
        <v>72</v>
      </c>
      <c r="D207" s="123" t="s">
        <v>267</v>
      </c>
      <c r="E207" s="146" t="s">
        <v>269</v>
      </c>
      <c r="F207" s="152"/>
      <c r="G207" s="128" t="s">
        <v>7</v>
      </c>
      <c r="H207" s="96">
        <v>8500</v>
      </c>
      <c r="I207" s="102">
        <v>8500</v>
      </c>
      <c r="J207" s="103">
        <v>0</v>
      </c>
      <c r="K207" s="117" t="str">
        <f t="shared" si="5"/>
        <v>00007092050071360200</v>
      </c>
      <c r="L207" s="106" t="s">
        <v>270</v>
      </c>
    </row>
    <row r="208" spans="1:12" ht="22.5">
      <c r="A208" s="99" t="s">
        <v>124</v>
      </c>
      <c r="B208" s="100" t="s">
        <v>7</v>
      </c>
      <c r="C208" s="101" t="s">
        <v>72</v>
      </c>
      <c r="D208" s="123" t="s">
        <v>267</v>
      </c>
      <c r="E208" s="146" t="s">
        <v>269</v>
      </c>
      <c r="F208" s="152"/>
      <c r="G208" s="128" t="s">
        <v>126</v>
      </c>
      <c r="H208" s="96">
        <v>8500</v>
      </c>
      <c r="I208" s="102">
        <v>8500</v>
      </c>
      <c r="J208" s="103">
        <v>0</v>
      </c>
      <c r="K208" s="117" t="str">
        <f t="shared" si="5"/>
        <v>00007092050071360240</v>
      </c>
      <c r="L208" s="106" t="s">
        <v>271</v>
      </c>
    </row>
    <row r="209" spans="1:12" s="84" customFormat="1" ht="22.5">
      <c r="A209" s="79" t="s">
        <v>129</v>
      </c>
      <c r="B209" s="78" t="s">
        <v>7</v>
      </c>
      <c r="C209" s="120" t="s">
        <v>72</v>
      </c>
      <c r="D209" s="124" t="s">
        <v>267</v>
      </c>
      <c r="E209" s="149" t="s">
        <v>269</v>
      </c>
      <c r="F209" s="153"/>
      <c r="G209" s="121" t="s">
        <v>130</v>
      </c>
      <c r="H209" s="80">
        <v>8500</v>
      </c>
      <c r="I209" s="81">
        <v>8500</v>
      </c>
      <c r="J209" s="82">
        <f>MAX(H209-I209,0)</f>
        <v>0</v>
      </c>
      <c r="K209" s="117" t="str">
        <f t="shared" si="5"/>
        <v>00007092050071360244</v>
      </c>
      <c r="L209" s="83" t="str">
        <f>C209 &amp; D209 &amp;E209 &amp; F209 &amp; G209</f>
        <v>00007092050071360244</v>
      </c>
    </row>
    <row r="210" spans="1:12">
      <c r="A210" s="99"/>
      <c r="B210" s="100" t="s">
        <v>7</v>
      </c>
      <c r="C210" s="101" t="s">
        <v>72</v>
      </c>
      <c r="D210" s="123" t="s">
        <v>267</v>
      </c>
      <c r="E210" s="146" t="s">
        <v>273</v>
      </c>
      <c r="F210" s="152"/>
      <c r="G210" s="128" t="s">
        <v>72</v>
      </c>
      <c r="H210" s="96">
        <v>17600</v>
      </c>
      <c r="I210" s="102"/>
      <c r="J210" s="103">
        <v>17600</v>
      </c>
      <c r="K210" s="117" t="str">
        <f t="shared" si="5"/>
        <v>00007092050072280000</v>
      </c>
      <c r="L210" s="106" t="s">
        <v>272</v>
      </c>
    </row>
    <row r="211" spans="1:12" ht="22.5">
      <c r="A211" s="99" t="s">
        <v>122</v>
      </c>
      <c r="B211" s="100" t="s">
        <v>7</v>
      </c>
      <c r="C211" s="101" t="s">
        <v>72</v>
      </c>
      <c r="D211" s="123" t="s">
        <v>267</v>
      </c>
      <c r="E211" s="146" t="s">
        <v>273</v>
      </c>
      <c r="F211" s="152"/>
      <c r="G211" s="128" t="s">
        <v>7</v>
      </c>
      <c r="H211" s="96">
        <v>17600</v>
      </c>
      <c r="I211" s="102"/>
      <c r="J211" s="103">
        <v>17600</v>
      </c>
      <c r="K211" s="117" t="str">
        <f t="shared" si="5"/>
        <v>00007092050072280200</v>
      </c>
      <c r="L211" s="106" t="s">
        <v>274</v>
      </c>
    </row>
    <row r="212" spans="1:12" ht="22.5">
      <c r="A212" s="99" t="s">
        <v>124</v>
      </c>
      <c r="B212" s="100" t="s">
        <v>7</v>
      </c>
      <c r="C212" s="101" t="s">
        <v>72</v>
      </c>
      <c r="D212" s="123" t="s">
        <v>267</v>
      </c>
      <c r="E212" s="146" t="s">
        <v>273</v>
      </c>
      <c r="F212" s="152"/>
      <c r="G212" s="128" t="s">
        <v>126</v>
      </c>
      <c r="H212" s="96">
        <v>17600</v>
      </c>
      <c r="I212" s="102"/>
      <c r="J212" s="103">
        <v>17600</v>
      </c>
      <c r="K212" s="117" t="str">
        <f t="shared" si="5"/>
        <v>00007092050072280240</v>
      </c>
      <c r="L212" s="106" t="s">
        <v>275</v>
      </c>
    </row>
    <row r="213" spans="1:12" s="84" customFormat="1" ht="22.5">
      <c r="A213" s="79" t="s">
        <v>129</v>
      </c>
      <c r="B213" s="78" t="s">
        <v>7</v>
      </c>
      <c r="C213" s="120" t="s">
        <v>72</v>
      </c>
      <c r="D213" s="124" t="s">
        <v>267</v>
      </c>
      <c r="E213" s="149" t="s">
        <v>273</v>
      </c>
      <c r="F213" s="153"/>
      <c r="G213" s="121" t="s">
        <v>130</v>
      </c>
      <c r="H213" s="80">
        <v>17600</v>
      </c>
      <c r="I213" s="81"/>
      <c r="J213" s="82">
        <f>MAX(H213-I213,0)</f>
        <v>17600</v>
      </c>
      <c r="K213" s="117" t="str">
        <f t="shared" si="5"/>
        <v>00007092050072280244</v>
      </c>
      <c r="L213" s="83" t="str">
        <f>C213 &amp; D213 &amp;E213 &amp; F213 &amp; G213</f>
        <v>00007092050072280244</v>
      </c>
    </row>
    <row r="214" spans="1:12">
      <c r="A214" s="99"/>
      <c r="B214" s="100" t="s">
        <v>7</v>
      </c>
      <c r="C214" s="101" t="s">
        <v>72</v>
      </c>
      <c r="D214" s="123" t="s">
        <v>267</v>
      </c>
      <c r="E214" s="146" t="s">
        <v>277</v>
      </c>
      <c r="F214" s="152"/>
      <c r="G214" s="128" t="s">
        <v>72</v>
      </c>
      <c r="H214" s="96">
        <v>3500</v>
      </c>
      <c r="I214" s="102"/>
      <c r="J214" s="103">
        <v>3500</v>
      </c>
      <c r="K214" s="117" t="str">
        <f t="shared" si="5"/>
        <v>000070920500S5370000</v>
      </c>
      <c r="L214" s="106" t="s">
        <v>276</v>
      </c>
    </row>
    <row r="215" spans="1:12" ht="22.5">
      <c r="A215" s="99" t="s">
        <v>122</v>
      </c>
      <c r="B215" s="100" t="s">
        <v>7</v>
      </c>
      <c r="C215" s="101" t="s">
        <v>72</v>
      </c>
      <c r="D215" s="123" t="s">
        <v>267</v>
      </c>
      <c r="E215" s="146" t="s">
        <v>277</v>
      </c>
      <c r="F215" s="152"/>
      <c r="G215" s="128" t="s">
        <v>7</v>
      </c>
      <c r="H215" s="96">
        <v>3500</v>
      </c>
      <c r="I215" s="102"/>
      <c r="J215" s="103">
        <v>3500</v>
      </c>
      <c r="K215" s="117" t="str">
        <f t="shared" si="5"/>
        <v>000070920500S5370200</v>
      </c>
      <c r="L215" s="106" t="s">
        <v>278</v>
      </c>
    </row>
    <row r="216" spans="1:12" ht="22.5">
      <c r="A216" s="99" t="s">
        <v>124</v>
      </c>
      <c r="B216" s="100" t="s">
        <v>7</v>
      </c>
      <c r="C216" s="101" t="s">
        <v>72</v>
      </c>
      <c r="D216" s="123" t="s">
        <v>267</v>
      </c>
      <c r="E216" s="146" t="s">
        <v>277</v>
      </c>
      <c r="F216" s="152"/>
      <c r="G216" s="128" t="s">
        <v>126</v>
      </c>
      <c r="H216" s="96">
        <v>3500</v>
      </c>
      <c r="I216" s="102"/>
      <c r="J216" s="103">
        <v>3500</v>
      </c>
      <c r="K216" s="117" t="str">
        <f t="shared" si="5"/>
        <v>000070920500S5370240</v>
      </c>
      <c r="L216" s="106" t="s">
        <v>279</v>
      </c>
    </row>
    <row r="217" spans="1:12" s="84" customFormat="1" ht="22.5">
      <c r="A217" s="79" t="s">
        <v>129</v>
      </c>
      <c r="B217" s="78" t="s">
        <v>7</v>
      </c>
      <c r="C217" s="120" t="s">
        <v>72</v>
      </c>
      <c r="D217" s="124" t="s">
        <v>267</v>
      </c>
      <c r="E217" s="149" t="s">
        <v>277</v>
      </c>
      <c r="F217" s="153"/>
      <c r="G217" s="121" t="s">
        <v>130</v>
      </c>
      <c r="H217" s="80">
        <v>3500</v>
      </c>
      <c r="I217" s="81"/>
      <c r="J217" s="82">
        <f>MAX(H217-I217,0)</f>
        <v>3500</v>
      </c>
      <c r="K217" s="117" t="str">
        <f t="shared" si="5"/>
        <v>000070920500S5370244</v>
      </c>
      <c r="L217" s="83" t="str">
        <f>C217 &amp; D217 &amp;E217 &amp; F217 &amp; G217</f>
        <v>000070920500S5370244</v>
      </c>
    </row>
    <row r="218" spans="1:12">
      <c r="A218" s="99" t="s">
        <v>280</v>
      </c>
      <c r="B218" s="100" t="s">
        <v>7</v>
      </c>
      <c r="C218" s="101" t="s">
        <v>72</v>
      </c>
      <c r="D218" s="123" t="s">
        <v>282</v>
      </c>
      <c r="E218" s="146" t="s">
        <v>96</v>
      </c>
      <c r="F218" s="152"/>
      <c r="G218" s="128" t="s">
        <v>72</v>
      </c>
      <c r="H218" s="96">
        <v>5928350</v>
      </c>
      <c r="I218" s="102">
        <v>2949085.29</v>
      </c>
      <c r="J218" s="103">
        <v>2979264.71</v>
      </c>
      <c r="K218" s="117" t="str">
        <f t="shared" ref="K218:K252" si="6">C218 &amp; D218 &amp;E218 &amp; F218 &amp; G218</f>
        <v>00008000000000000000</v>
      </c>
      <c r="L218" s="106" t="s">
        <v>281</v>
      </c>
    </row>
    <row r="219" spans="1:12">
      <c r="A219" s="99" t="s">
        <v>283</v>
      </c>
      <c r="B219" s="100" t="s">
        <v>7</v>
      </c>
      <c r="C219" s="101" t="s">
        <v>72</v>
      </c>
      <c r="D219" s="123" t="s">
        <v>285</v>
      </c>
      <c r="E219" s="146" t="s">
        <v>96</v>
      </c>
      <c r="F219" s="152"/>
      <c r="G219" s="128" t="s">
        <v>72</v>
      </c>
      <c r="H219" s="96">
        <v>5928350</v>
      </c>
      <c r="I219" s="102">
        <v>2949085.29</v>
      </c>
      <c r="J219" s="103">
        <v>2979264.71</v>
      </c>
      <c r="K219" s="117" t="str">
        <f t="shared" si="6"/>
        <v>00008010000000000000</v>
      </c>
      <c r="L219" s="106" t="s">
        <v>284</v>
      </c>
    </row>
    <row r="220" spans="1:12">
      <c r="A220" s="99"/>
      <c r="B220" s="100" t="s">
        <v>7</v>
      </c>
      <c r="C220" s="101" t="s">
        <v>72</v>
      </c>
      <c r="D220" s="123" t="s">
        <v>285</v>
      </c>
      <c r="E220" s="146" t="s">
        <v>287</v>
      </c>
      <c r="F220" s="152"/>
      <c r="G220" s="128" t="s">
        <v>72</v>
      </c>
      <c r="H220" s="96">
        <v>340950</v>
      </c>
      <c r="I220" s="102">
        <v>340950</v>
      </c>
      <c r="J220" s="103">
        <v>0</v>
      </c>
      <c r="K220" s="117" t="str">
        <f t="shared" si="6"/>
        <v>00008012050000000000</v>
      </c>
      <c r="L220" s="106" t="s">
        <v>286</v>
      </c>
    </row>
    <row r="221" spans="1:12">
      <c r="A221" s="99"/>
      <c r="B221" s="100" t="s">
        <v>7</v>
      </c>
      <c r="C221" s="101" t="s">
        <v>72</v>
      </c>
      <c r="D221" s="123" t="s">
        <v>285</v>
      </c>
      <c r="E221" s="146" t="s">
        <v>289</v>
      </c>
      <c r="F221" s="152"/>
      <c r="G221" s="128" t="s">
        <v>72</v>
      </c>
      <c r="H221" s="96">
        <v>4957000</v>
      </c>
      <c r="I221" s="102">
        <v>2607265.29</v>
      </c>
      <c r="J221" s="103">
        <v>2349734.71</v>
      </c>
      <c r="K221" s="117" t="str">
        <f t="shared" si="6"/>
        <v>00008012050014010000</v>
      </c>
      <c r="L221" s="106" t="s">
        <v>288</v>
      </c>
    </row>
    <row r="222" spans="1:12" ht="22.5">
      <c r="A222" s="99" t="s">
        <v>290</v>
      </c>
      <c r="B222" s="100" t="s">
        <v>7</v>
      </c>
      <c r="C222" s="101" t="s">
        <v>72</v>
      </c>
      <c r="D222" s="123" t="s">
        <v>285</v>
      </c>
      <c r="E222" s="146" t="s">
        <v>289</v>
      </c>
      <c r="F222" s="152"/>
      <c r="G222" s="128" t="s">
        <v>292</v>
      </c>
      <c r="H222" s="96">
        <v>4957000</v>
      </c>
      <c r="I222" s="102">
        <v>2607265.29</v>
      </c>
      <c r="J222" s="103">
        <v>2349734.71</v>
      </c>
      <c r="K222" s="117" t="str">
        <f t="shared" si="6"/>
        <v>00008012050014010600</v>
      </c>
      <c r="L222" s="106" t="s">
        <v>291</v>
      </c>
    </row>
    <row r="223" spans="1:12">
      <c r="A223" s="99" t="s">
        <v>293</v>
      </c>
      <c r="B223" s="100" t="s">
        <v>7</v>
      </c>
      <c r="C223" s="101" t="s">
        <v>72</v>
      </c>
      <c r="D223" s="123" t="s">
        <v>285</v>
      </c>
      <c r="E223" s="146" t="s">
        <v>289</v>
      </c>
      <c r="F223" s="152"/>
      <c r="G223" s="128" t="s">
        <v>13</v>
      </c>
      <c r="H223" s="96">
        <v>4957000</v>
      </c>
      <c r="I223" s="102">
        <v>2607265.29</v>
      </c>
      <c r="J223" s="103">
        <v>2349734.71</v>
      </c>
      <c r="K223" s="117" t="str">
        <f t="shared" si="6"/>
        <v>00008012050014010620</v>
      </c>
      <c r="L223" s="106" t="s">
        <v>294</v>
      </c>
    </row>
    <row r="224" spans="1:12" s="84" customFormat="1" ht="45">
      <c r="A224" s="79" t="s">
        <v>295</v>
      </c>
      <c r="B224" s="78" t="s">
        <v>7</v>
      </c>
      <c r="C224" s="120" t="s">
        <v>72</v>
      </c>
      <c r="D224" s="124" t="s">
        <v>285</v>
      </c>
      <c r="E224" s="149" t="s">
        <v>289</v>
      </c>
      <c r="F224" s="153"/>
      <c r="G224" s="121" t="s">
        <v>296</v>
      </c>
      <c r="H224" s="80">
        <v>4957000</v>
      </c>
      <c r="I224" s="81">
        <v>2607265.29</v>
      </c>
      <c r="J224" s="82">
        <f>MAX(H224-I224,0)</f>
        <v>2349734.71</v>
      </c>
      <c r="K224" s="117" t="str">
        <f t="shared" si="6"/>
        <v>00008012050014010621</v>
      </c>
      <c r="L224" s="83" t="str">
        <f>C224 &amp; D224 &amp;E224 &amp; F224 &amp; G224</f>
        <v>00008012050014010621</v>
      </c>
    </row>
    <row r="225" spans="1:12">
      <c r="A225" s="99"/>
      <c r="B225" s="100" t="s">
        <v>7</v>
      </c>
      <c r="C225" s="101" t="s">
        <v>72</v>
      </c>
      <c r="D225" s="123" t="s">
        <v>285</v>
      </c>
      <c r="E225" s="146" t="s">
        <v>298</v>
      </c>
      <c r="F225" s="152"/>
      <c r="G225" s="128" t="s">
        <v>72</v>
      </c>
      <c r="H225" s="96">
        <v>8000</v>
      </c>
      <c r="I225" s="102">
        <v>870</v>
      </c>
      <c r="J225" s="103">
        <v>7130</v>
      </c>
      <c r="K225" s="117" t="str">
        <f t="shared" si="6"/>
        <v>00008012050025050000</v>
      </c>
      <c r="L225" s="106" t="s">
        <v>297</v>
      </c>
    </row>
    <row r="226" spans="1:12" ht="22.5">
      <c r="A226" s="99" t="s">
        <v>122</v>
      </c>
      <c r="B226" s="100" t="s">
        <v>7</v>
      </c>
      <c r="C226" s="101" t="s">
        <v>72</v>
      </c>
      <c r="D226" s="123" t="s">
        <v>285</v>
      </c>
      <c r="E226" s="146" t="s">
        <v>298</v>
      </c>
      <c r="F226" s="152"/>
      <c r="G226" s="128" t="s">
        <v>7</v>
      </c>
      <c r="H226" s="96">
        <v>8000</v>
      </c>
      <c r="I226" s="102">
        <v>870</v>
      </c>
      <c r="J226" s="103">
        <v>7130</v>
      </c>
      <c r="K226" s="117" t="str">
        <f t="shared" si="6"/>
        <v>00008012050025050200</v>
      </c>
      <c r="L226" s="106" t="s">
        <v>299</v>
      </c>
    </row>
    <row r="227" spans="1:12" ht="22.5">
      <c r="A227" s="99" t="s">
        <v>124</v>
      </c>
      <c r="B227" s="100" t="s">
        <v>7</v>
      </c>
      <c r="C227" s="101" t="s">
        <v>72</v>
      </c>
      <c r="D227" s="123" t="s">
        <v>285</v>
      </c>
      <c r="E227" s="146" t="s">
        <v>298</v>
      </c>
      <c r="F227" s="152"/>
      <c r="G227" s="128" t="s">
        <v>126</v>
      </c>
      <c r="H227" s="96">
        <v>8000</v>
      </c>
      <c r="I227" s="102">
        <v>870</v>
      </c>
      <c r="J227" s="103">
        <v>7130</v>
      </c>
      <c r="K227" s="117" t="str">
        <f t="shared" si="6"/>
        <v>00008012050025050240</v>
      </c>
      <c r="L227" s="106" t="s">
        <v>300</v>
      </c>
    </row>
    <row r="228" spans="1:12" s="84" customFormat="1" ht="22.5">
      <c r="A228" s="79" t="s">
        <v>129</v>
      </c>
      <c r="B228" s="78" t="s">
        <v>7</v>
      </c>
      <c r="C228" s="120" t="s">
        <v>72</v>
      </c>
      <c r="D228" s="124" t="s">
        <v>285</v>
      </c>
      <c r="E228" s="149" t="s">
        <v>298</v>
      </c>
      <c r="F228" s="153"/>
      <c r="G228" s="121" t="s">
        <v>130</v>
      </c>
      <c r="H228" s="80">
        <v>8000</v>
      </c>
      <c r="I228" s="81">
        <v>870</v>
      </c>
      <c r="J228" s="82">
        <f>MAX(H228-I228,0)</f>
        <v>7130</v>
      </c>
      <c r="K228" s="117" t="str">
        <f t="shared" si="6"/>
        <v>00008012050025050244</v>
      </c>
      <c r="L228" s="83" t="str">
        <f>C228 &amp; D228 &amp;E228 &amp; F228 &amp; G228</f>
        <v>00008012050025050244</v>
      </c>
    </row>
    <row r="229" spans="1:12" ht="22.5">
      <c r="A229" s="99" t="s">
        <v>301</v>
      </c>
      <c r="B229" s="100" t="s">
        <v>7</v>
      </c>
      <c r="C229" s="101" t="s">
        <v>72</v>
      </c>
      <c r="D229" s="123" t="s">
        <v>285</v>
      </c>
      <c r="E229" s="146" t="s">
        <v>303</v>
      </c>
      <c r="F229" s="152"/>
      <c r="G229" s="128" t="s">
        <v>72</v>
      </c>
      <c r="H229" s="96">
        <v>340950</v>
      </c>
      <c r="I229" s="102">
        <v>340950</v>
      </c>
      <c r="J229" s="103">
        <v>0</v>
      </c>
      <c r="K229" s="117" t="str">
        <f t="shared" si="6"/>
        <v>00008012050025060000</v>
      </c>
      <c r="L229" s="106" t="s">
        <v>302</v>
      </c>
    </row>
    <row r="230" spans="1:12" ht="22.5">
      <c r="A230" s="99" t="s">
        <v>290</v>
      </c>
      <c r="B230" s="100" t="s">
        <v>7</v>
      </c>
      <c r="C230" s="101" t="s">
        <v>72</v>
      </c>
      <c r="D230" s="123" t="s">
        <v>285</v>
      </c>
      <c r="E230" s="146" t="s">
        <v>303</v>
      </c>
      <c r="F230" s="152"/>
      <c r="G230" s="128" t="s">
        <v>292</v>
      </c>
      <c r="H230" s="96">
        <v>340950</v>
      </c>
      <c r="I230" s="102">
        <v>340950</v>
      </c>
      <c r="J230" s="103">
        <v>0</v>
      </c>
      <c r="K230" s="117" t="str">
        <f t="shared" si="6"/>
        <v>00008012050025060600</v>
      </c>
      <c r="L230" s="106" t="s">
        <v>304</v>
      </c>
    </row>
    <row r="231" spans="1:12">
      <c r="A231" s="99" t="s">
        <v>293</v>
      </c>
      <c r="B231" s="100" t="s">
        <v>7</v>
      </c>
      <c r="C231" s="101" t="s">
        <v>72</v>
      </c>
      <c r="D231" s="123" t="s">
        <v>285</v>
      </c>
      <c r="E231" s="146" t="s">
        <v>303</v>
      </c>
      <c r="F231" s="152"/>
      <c r="G231" s="128" t="s">
        <v>13</v>
      </c>
      <c r="H231" s="96">
        <v>340950</v>
      </c>
      <c r="I231" s="102">
        <v>340950</v>
      </c>
      <c r="J231" s="103">
        <v>0</v>
      </c>
      <c r="K231" s="117" t="str">
        <f t="shared" si="6"/>
        <v>00008012050025060620</v>
      </c>
      <c r="L231" s="106" t="s">
        <v>305</v>
      </c>
    </row>
    <row r="232" spans="1:12" s="84" customFormat="1">
      <c r="A232" s="79" t="s">
        <v>306</v>
      </c>
      <c r="B232" s="78" t="s">
        <v>7</v>
      </c>
      <c r="C232" s="120" t="s">
        <v>72</v>
      </c>
      <c r="D232" s="124" t="s">
        <v>285</v>
      </c>
      <c r="E232" s="149" t="s">
        <v>303</v>
      </c>
      <c r="F232" s="153"/>
      <c r="G232" s="121" t="s">
        <v>307</v>
      </c>
      <c r="H232" s="80">
        <v>340950</v>
      </c>
      <c r="I232" s="81">
        <v>340950</v>
      </c>
      <c r="J232" s="82">
        <f>MAX(H232-I232,0)</f>
        <v>0</v>
      </c>
      <c r="K232" s="117" t="str">
        <f t="shared" si="6"/>
        <v>00008012050025060622</v>
      </c>
      <c r="L232" s="83" t="str">
        <f>C232 &amp; D232 &amp;E232 &amp; F232 &amp; G232</f>
        <v>00008012050025060622</v>
      </c>
    </row>
    <row r="233" spans="1:12">
      <c r="A233" s="99"/>
      <c r="B233" s="100" t="s">
        <v>7</v>
      </c>
      <c r="C233" s="101" t="s">
        <v>72</v>
      </c>
      <c r="D233" s="123" t="s">
        <v>285</v>
      </c>
      <c r="E233" s="146" t="s">
        <v>309</v>
      </c>
      <c r="F233" s="152"/>
      <c r="G233" s="128" t="s">
        <v>72</v>
      </c>
      <c r="H233" s="96">
        <v>622400</v>
      </c>
      <c r="I233" s="102"/>
      <c r="J233" s="103">
        <v>622400</v>
      </c>
      <c r="K233" s="117" t="str">
        <f t="shared" si="6"/>
        <v>00008012050071420000</v>
      </c>
      <c r="L233" s="106" t="s">
        <v>308</v>
      </c>
    </row>
    <row r="234" spans="1:12" ht="22.5">
      <c r="A234" s="99" t="s">
        <v>290</v>
      </c>
      <c r="B234" s="100" t="s">
        <v>7</v>
      </c>
      <c r="C234" s="101" t="s">
        <v>72</v>
      </c>
      <c r="D234" s="123" t="s">
        <v>285</v>
      </c>
      <c r="E234" s="146" t="s">
        <v>309</v>
      </c>
      <c r="F234" s="152"/>
      <c r="G234" s="128" t="s">
        <v>292</v>
      </c>
      <c r="H234" s="96">
        <v>622400</v>
      </c>
      <c r="I234" s="102"/>
      <c r="J234" s="103">
        <v>622400</v>
      </c>
      <c r="K234" s="117" t="str">
        <f t="shared" si="6"/>
        <v>00008012050071420600</v>
      </c>
      <c r="L234" s="106" t="s">
        <v>310</v>
      </c>
    </row>
    <row r="235" spans="1:12">
      <c r="A235" s="99" t="s">
        <v>293</v>
      </c>
      <c r="B235" s="100" t="s">
        <v>7</v>
      </c>
      <c r="C235" s="101" t="s">
        <v>72</v>
      </c>
      <c r="D235" s="123" t="s">
        <v>285</v>
      </c>
      <c r="E235" s="146" t="s">
        <v>309</v>
      </c>
      <c r="F235" s="152"/>
      <c r="G235" s="128" t="s">
        <v>13</v>
      </c>
      <c r="H235" s="96">
        <v>622400</v>
      </c>
      <c r="I235" s="102"/>
      <c r="J235" s="103">
        <v>622400</v>
      </c>
      <c r="K235" s="117" t="str">
        <f t="shared" si="6"/>
        <v>00008012050071420620</v>
      </c>
      <c r="L235" s="106" t="s">
        <v>311</v>
      </c>
    </row>
    <row r="236" spans="1:12" s="84" customFormat="1" ht="45">
      <c r="A236" s="79" t="s">
        <v>295</v>
      </c>
      <c r="B236" s="78" t="s">
        <v>7</v>
      </c>
      <c r="C236" s="120" t="s">
        <v>72</v>
      </c>
      <c r="D236" s="124" t="s">
        <v>285</v>
      </c>
      <c r="E236" s="149" t="s">
        <v>309</v>
      </c>
      <c r="F236" s="153"/>
      <c r="G236" s="121" t="s">
        <v>296</v>
      </c>
      <c r="H236" s="80">
        <v>622400</v>
      </c>
      <c r="I236" s="81"/>
      <c r="J236" s="82">
        <f>MAX(H236-I236,0)</f>
        <v>622400</v>
      </c>
      <c r="K236" s="117" t="str">
        <f t="shared" si="6"/>
        <v>00008012050071420621</v>
      </c>
      <c r="L236" s="83" t="str">
        <f>C236 &amp; D236 &amp;E236 &amp; F236 &amp; G236</f>
        <v>00008012050071420621</v>
      </c>
    </row>
    <row r="237" spans="1:12">
      <c r="A237" s="99" t="s">
        <v>312</v>
      </c>
      <c r="B237" s="100" t="s">
        <v>7</v>
      </c>
      <c r="C237" s="101" t="s">
        <v>72</v>
      </c>
      <c r="D237" s="123" t="s">
        <v>314</v>
      </c>
      <c r="E237" s="146" t="s">
        <v>96</v>
      </c>
      <c r="F237" s="152"/>
      <c r="G237" s="128" t="s">
        <v>72</v>
      </c>
      <c r="H237" s="96">
        <v>320000</v>
      </c>
      <c r="I237" s="102">
        <v>106169.88</v>
      </c>
      <c r="J237" s="103">
        <v>213830.12</v>
      </c>
      <c r="K237" s="117" t="str">
        <f t="shared" si="6"/>
        <v>00010000000000000000</v>
      </c>
      <c r="L237" s="106" t="s">
        <v>313</v>
      </c>
    </row>
    <row r="238" spans="1:12">
      <c r="A238" s="99" t="s">
        <v>315</v>
      </c>
      <c r="B238" s="100" t="s">
        <v>7</v>
      </c>
      <c r="C238" s="101" t="s">
        <v>72</v>
      </c>
      <c r="D238" s="123" t="s">
        <v>317</v>
      </c>
      <c r="E238" s="146" t="s">
        <v>96</v>
      </c>
      <c r="F238" s="152"/>
      <c r="G238" s="128" t="s">
        <v>72</v>
      </c>
      <c r="H238" s="96">
        <v>320000</v>
      </c>
      <c r="I238" s="102">
        <v>106169.88</v>
      </c>
      <c r="J238" s="103">
        <v>213830.12</v>
      </c>
      <c r="K238" s="117" t="str">
        <f t="shared" si="6"/>
        <v>00010010000000000000</v>
      </c>
      <c r="L238" s="106" t="s">
        <v>316</v>
      </c>
    </row>
    <row r="239" spans="1:12">
      <c r="A239" s="99"/>
      <c r="B239" s="100" t="s">
        <v>7</v>
      </c>
      <c r="C239" s="101" t="s">
        <v>72</v>
      </c>
      <c r="D239" s="123" t="s">
        <v>317</v>
      </c>
      <c r="E239" s="146" t="s">
        <v>319</v>
      </c>
      <c r="F239" s="152"/>
      <c r="G239" s="128" t="s">
        <v>72</v>
      </c>
      <c r="H239" s="96">
        <v>320000</v>
      </c>
      <c r="I239" s="102">
        <v>106169.88</v>
      </c>
      <c r="J239" s="103">
        <v>213830.12</v>
      </c>
      <c r="K239" s="117" t="str">
        <f t="shared" si="6"/>
        <v>00010012050082100000</v>
      </c>
      <c r="L239" s="106" t="s">
        <v>318</v>
      </c>
    </row>
    <row r="240" spans="1:12">
      <c r="A240" s="99" t="s">
        <v>320</v>
      </c>
      <c r="B240" s="100" t="s">
        <v>7</v>
      </c>
      <c r="C240" s="101" t="s">
        <v>72</v>
      </c>
      <c r="D240" s="123" t="s">
        <v>317</v>
      </c>
      <c r="E240" s="146" t="s">
        <v>319</v>
      </c>
      <c r="F240" s="152"/>
      <c r="G240" s="128" t="s">
        <v>322</v>
      </c>
      <c r="H240" s="96">
        <v>320000</v>
      </c>
      <c r="I240" s="102">
        <v>106169.88</v>
      </c>
      <c r="J240" s="103">
        <v>213830.12</v>
      </c>
      <c r="K240" s="117" t="str">
        <f t="shared" si="6"/>
        <v>00010012050082100300</v>
      </c>
      <c r="L240" s="106" t="s">
        <v>321</v>
      </c>
    </row>
    <row r="241" spans="1:12">
      <c r="A241" s="99" t="s">
        <v>323</v>
      </c>
      <c r="B241" s="100" t="s">
        <v>7</v>
      </c>
      <c r="C241" s="101" t="s">
        <v>72</v>
      </c>
      <c r="D241" s="123" t="s">
        <v>317</v>
      </c>
      <c r="E241" s="146" t="s">
        <v>319</v>
      </c>
      <c r="F241" s="152"/>
      <c r="G241" s="128" t="s">
        <v>325</v>
      </c>
      <c r="H241" s="96">
        <v>320000</v>
      </c>
      <c r="I241" s="102">
        <v>106169.88</v>
      </c>
      <c r="J241" s="103">
        <v>213830.12</v>
      </c>
      <c r="K241" s="117" t="str">
        <f t="shared" si="6"/>
        <v>00010012050082100310</v>
      </c>
      <c r="L241" s="106" t="s">
        <v>324</v>
      </c>
    </row>
    <row r="242" spans="1:12" s="84" customFormat="1">
      <c r="A242" s="79" t="s">
        <v>326</v>
      </c>
      <c r="B242" s="78" t="s">
        <v>7</v>
      </c>
      <c r="C242" s="120" t="s">
        <v>72</v>
      </c>
      <c r="D242" s="124" t="s">
        <v>317</v>
      </c>
      <c r="E242" s="149" t="s">
        <v>319</v>
      </c>
      <c r="F242" s="153"/>
      <c r="G242" s="121" t="s">
        <v>327</v>
      </c>
      <c r="H242" s="80">
        <v>320000</v>
      </c>
      <c r="I242" s="81">
        <v>106169.88</v>
      </c>
      <c r="J242" s="82">
        <f>MAX(H242-I242,0)</f>
        <v>213830.12</v>
      </c>
      <c r="K242" s="117" t="str">
        <f t="shared" si="6"/>
        <v>00010012050082100312</v>
      </c>
      <c r="L242" s="83" t="str">
        <f>C242 &amp; D242 &amp;E242 &amp; F242 &amp; G242</f>
        <v>00010012050082100312</v>
      </c>
    </row>
    <row r="243" spans="1:12">
      <c r="A243" s="99" t="s">
        <v>328</v>
      </c>
      <c r="B243" s="100" t="s">
        <v>7</v>
      </c>
      <c r="C243" s="101" t="s">
        <v>72</v>
      </c>
      <c r="D243" s="123" t="s">
        <v>330</v>
      </c>
      <c r="E243" s="146" t="s">
        <v>96</v>
      </c>
      <c r="F243" s="152"/>
      <c r="G243" s="128" t="s">
        <v>72</v>
      </c>
      <c r="H243" s="96">
        <v>237000</v>
      </c>
      <c r="I243" s="102">
        <v>67575.91</v>
      </c>
      <c r="J243" s="103">
        <v>169424.09</v>
      </c>
      <c r="K243" s="117" t="str">
        <f t="shared" si="6"/>
        <v>00011000000000000000</v>
      </c>
      <c r="L243" s="106" t="s">
        <v>329</v>
      </c>
    </row>
    <row r="244" spans="1:12">
      <c r="A244" s="99" t="s">
        <v>331</v>
      </c>
      <c r="B244" s="100" t="s">
        <v>7</v>
      </c>
      <c r="C244" s="101" t="s">
        <v>72</v>
      </c>
      <c r="D244" s="123" t="s">
        <v>333</v>
      </c>
      <c r="E244" s="146" t="s">
        <v>96</v>
      </c>
      <c r="F244" s="152"/>
      <c r="G244" s="128" t="s">
        <v>72</v>
      </c>
      <c r="H244" s="96">
        <v>237000</v>
      </c>
      <c r="I244" s="102">
        <v>67575.91</v>
      </c>
      <c r="J244" s="103">
        <v>169424.09</v>
      </c>
      <c r="K244" s="117" t="str">
        <f t="shared" si="6"/>
        <v>00011010000000000000</v>
      </c>
      <c r="L244" s="106" t="s">
        <v>332</v>
      </c>
    </row>
    <row r="245" spans="1:12">
      <c r="A245" s="99"/>
      <c r="B245" s="100" t="s">
        <v>7</v>
      </c>
      <c r="C245" s="101" t="s">
        <v>72</v>
      </c>
      <c r="D245" s="123" t="s">
        <v>333</v>
      </c>
      <c r="E245" s="146" t="s">
        <v>335</v>
      </c>
      <c r="F245" s="152"/>
      <c r="G245" s="128" t="s">
        <v>72</v>
      </c>
      <c r="H245" s="96">
        <v>200000</v>
      </c>
      <c r="I245" s="102">
        <v>67575.91</v>
      </c>
      <c r="J245" s="103">
        <v>132424.09</v>
      </c>
      <c r="K245" s="117" t="str">
        <f t="shared" si="6"/>
        <v>00011010100325100000</v>
      </c>
      <c r="L245" s="106" t="s">
        <v>334</v>
      </c>
    </row>
    <row r="246" spans="1:12" ht="22.5">
      <c r="A246" s="99" t="s">
        <v>122</v>
      </c>
      <c r="B246" s="100" t="s">
        <v>7</v>
      </c>
      <c r="C246" s="101" t="s">
        <v>72</v>
      </c>
      <c r="D246" s="123" t="s">
        <v>333</v>
      </c>
      <c r="E246" s="146" t="s">
        <v>335</v>
      </c>
      <c r="F246" s="152"/>
      <c r="G246" s="128" t="s">
        <v>7</v>
      </c>
      <c r="H246" s="96">
        <v>200000</v>
      </c>
      <c r="I246" s="102">
        <v>67575.91</v>
      </c>
      <c r="J246" s="103">
        <v>132424.09</v>
      </c>
      <c r="K246" s="117" t="str">
        <f t="shared" si="6"/>
        <v>00011010100325100200</v>
      </c>
      <c r="L246" s="106" t="s">
        <v>336</v>
      </c>
    </row>
    <row r="247" spans="1:12" ht="22.5">
      <c r="A247" s="99" t="s">
        <v>124</v>
      </c>
      <c r="B247" s="100" t="s">
        <v>7</v>
      </c>
      <c r="C247" s="101" t="s">
        <v>72</v>
      </c>
      <c r="D247" s="123" t="s">
        <v>333</v>
      </c>
      <c r="E247" s="146" t="s">
        <v>335</v>
      </c>
      <c r="F247" s="152"/>
      <c r="G247" s="128" t="s">
        <v>126</v>
      </c>
      <c r="H247" s="96">
        <v>200000</v>
      </c>
      <c r="I247" s="102">
        <v>67575.91</v>
      </c>
      <c r="J247" s="103">
        <v>132424.09</v>
      </c>
      <c r="K247" s="117" t="str">
        <f t="shared" si="6"/>
        <v>00011010100325100240</v>
      </c>
      <c r="L247" s="106" t="s">
        <v>337</v>
      </c>
    </row>
    <row r="248" spans="1:12" s="84" customFormat="1" ht="22.5">
      <c r="A248" s="79" t="s">
        <v>129</v>
      </c>
      <c r="B248" s="78" t="s">
        <v>7</v>
      </c>
      <c r="C248" s="120" t="s">
        <v>72</v>
      </c>
      <c r="D248" s="124" t="s">
        <v>333</v>
      </c>
      <c r="E248" s="149" t="s">
        <v>335</v>
      </c>
      <c r="F248" s="153"/>
      <c r="G248" s="121" t="s">
        <v>130</v>
      </c>
      <c r="H248" s="80">
        <v>200000</v>
      </c>
      <c r="I248" s="81">
        <v>67575.91</v>
      </c>
      <c r="J248" s="82">
        <f>MAX(H248-I248,0)</f>
        <v>132424.09</v>
      </c>
      <c r="K248" s="117" t="str">
        <f t="shared" si="6"/>
        <v>00011010100325100244</v>
      </c>
      <c r="L248" s="83" t="str">
        <f>C248 &amp; D248 &amp;E248 &amp; F248 &amp; G248</f>
        <v>00011010100325100244</v>
      </c>
    </row>
    <row r="249" spans="1:12">
      <c r="A249" s="99"/>
      <c r="B249" s="100" t="s">
        <v>7</v>
      </c>
      <c r="C249" s="101" t="s">
        <v>72</v>
      </c>
      <c r="D249" s="123" t="s">
        <v>333</v>
      </c>
      <c r="E249" s="146" t="s">
        <v>339</v>
      </c>
      <c r="F249" s="152"/>
      <c r="G249" s="128" t="s">
        <v>72</v>
      </c>
      <c r="H249" s="96">
        <v>37000</v>
      </c>
      <c r="I249" s="102">
        <v>0</v>
      </c>
      <c r="J249" s="103">
        <v>37000</v>
      </c>
      <c r="K249" s="117" t="str">
        <f t="shared" si="6"/>
        <v>00011012050025100000</v>
      </c>
      <c r="L249" s="106" t="s">
        <v>338</v>
      </c>
    </row>
    <row r="250" spans="1:12" ht="22.5">
      <c r="A250" s="99" t="s">
        <v>122</v>
      </c>
      <c r="B250" s="100" t="s">
        <v>7</v>
      </c>
      <c r="C250" s="101" t="s">
        <v>72</v>
      </c>
      <c r="D250" s="123" t="s">
        <v>333</v>
      </c>
      <c r="E250" s="146" t="s">
        <v>339</v>
      </c>
      <c r="F250" s="152"/>
      <c r="G250" s="128" t="s">
        <v>7</v>
      </c>
      <c r="H250" s="96">
        <v>37000</v>
      </c>
      <c r="I250" s="102">
        <v>0</v>
      </c>
      <c r="J250" s="103">
        <v>37000</v>
      </c>
      <c r="K250" s="117" t="str">
        <f t="shared" si="6"/>
        <v>00011012050025100200</v>
      </c>
      <c r="L250" s="106" t="s">
        <v>340</v>
      </c>
    </row>
    <row r="251" spans="1:12" ht="22.5">
      <c r="A251" s="99" t="s">
        <v>124</v>
      </c>
      <c r="B251" s="100" t="s">
        <v>7</v>
      </c>
      <c r="C251" s="101" t="s">
        <v>72</v>
      </c>
      <c r="D251" s="123" t="s">
        <v>333</v>
      </c>
      <c r="E251" s="146" t="s">
        <v>339</v>
      </c>
      <c r="F251" s="152"/>
      <c r="G251" s="128" t="s">
        <v>126</v>
      </c>
      <c r="H251" s="96">
        <v>37000</v>
      </c>
      <c r="I251" s="102">
        <v>0</v>
      </c>
      <c r="J251" s="103">
        <v>37000</v>
      </c>
      <c r="K251" s="117" t="str">
        <f t="shared" si="6"/>
        <v>00011012050025100240</v>
      </c>
      <c r="L251" s="106" t="s">
        <v>341</v>
      </c>
    </row>
    <row r="252" spans="1:12" s="84" customFormat="1" ht="22.5">
      <c r="A252" s="79" t="s">
        <v>129</v>
      </c>
      <c r="B252" s="78" t="s">
        <v>7</v>
      </c>
      <c r="C252" s="120" t="s">
        <v>72</v>
      </c>
      <c r="D252" s="124" t="s">
        <v>333</v>
      </c>
      <c r="E252" s="149" t="s">
        <v>339</v>
      </c>
      <c r="F252" s="153"/>
      <c r="G252" s="121" t="s">
        <v>130</v>
      </c>
      <c r="H252" s="80">
        <v>37000</v>
      </c>
      <c r="I252" s="81">
        <v>0</v>
      </c>
      <c r="J252" s="82">
        <f>MAX(H252-I252,0)</f>
        <v>37000</v>
      </c>
      <c r="K252" s="117" t="str">
        <f t="shared" si="6"/>
        <v>00011012050025100244</v>
      </c>
      <c r="L252" s="83" t="str">
        <f>C252 &amp; D252 &amp;E252 &amp; F252 &amp; G252</f>
        <v>00011012050025100244</v>
      </c>
    </row>
    <row r="253" spans="1:12" ht="5.25" hidden="1" customHeight="1" thickBot="1">
      <c r="A253" s="18"/>
      <c r="B253" s="30"/>
      <c r="C253" s="31"/>
      <c r="D253" s="31"/>
      <c r="E253" s="31"/>
      <c r="F253" s="31"/>
      <c r="G253" s="31"/>
      <c r="H253" s="47"/>
      <c r="I253" s="48"/>
      <c r="J253" s="53"/>
      <c r="K253" s="115"/>
    </row>
    <row r="254" spans="1:12" ht="13.5" thickBot="1">
      <c r="A254" s="26"/>
      <c r="B254" s="26"/>
      <c r="C254" s="22"/>
      <c r="D254" s="22"/>
      <c r="E254" s="22"/>
      <c r="F254" s="22"/>
      <c r="G254" s="22"/>
      <c r="H254" s="46"/>
      <c r="I254" s="46"/>
      <c r="J254" s="46"/>
      <c r="K254" s="46"/>
    </row>
    <row r="255" spans="1:12" ht="28.5" customHeight="1" thickBot="1">
      <c r="A255" s="41" t="s">
        <v>18</v>
      </c>
      <c r="B255" s="42">
        <v>450</v>
      </c>
      <c r="C255" s="190" t="s">
        <v>17</v>
      </c>
      <c r="D255" s="191"/>
      <c r="E255" s="191"/>
      <c r="F255" s="191"/>
      <c r="G255" s="192"/>
      <c r="H255" s="54">
        <f>0-H263</f>
        <v>-3721128</v>
      </c>
      <c r="I255" s="54">
        <f>I15-I88</f>
        <v>-1257990.32</v>
      </c>
      <c r="J255" s="92" t="s">
        <v>17</v>
      </c>
    </row>
    <row r="256" spans="1:12">
      <c r="A256" s="26"/>
      <c r="B256" s="29"/>
      <c r="C256" s="22"/>
      <c r="D256" s="22"/>
      <c r="E256" s="22"/>
      <c r="F256" s="22"/>
      <c r="G256" s="22"/>
      <c r="H256" s="22"/>
      <c r="I256" s="22"/>
      <c r="J256" s="22"/>
    </row>
    <row r="257" spans="1:12" ht="15">
      <c r="A257" s="174" t="s">
        <v>32</v>
      </c>
      <c r="B257" s="174"/>
      <c r="C257" s="174"/>
      <c r="D257" s="174"/>
      <c r="E257" s="174"/>
      <c r="F257" s="174"/>
      <c r="G257" s="174"/>
      <c r="H257" s="174"/>
      <c r="I257" s="174"/>
      <c r="J257" s="174"/>
      <c r="K257" s="112"/>
    </row>
    <row r="258" spans="1:12">
      <c r="A258" s="8"/>
      <c r="B258" s="25"/>
      <c r="C258" s="9"/>
      <c r="D258" s="9"/>
      <c r="E258" s="9"/>
      <c r="F258" s="9"/>
      <c r="G258" s="9"/>
      <c r="H258" s="10"/>
      <c r="I258" s="10"/>
      <c r="J258" s="40" t="s">
        <v>27</v>
      </c>
      <c r="K258" s="40"/>
    </row>
    <row r="259" spans="1:12" ht="17.100000000000001" customHeight="1">
      <c r="A259" s="162" t="s">
        <v>39</v>
      </c>
      <c r="B259" s="162" t="s">
        <v>40</v>
      </c>
      <c r="C259" s="175" t="s">
        <v>45</v>
      </c>
      <c r="D259" s="176"/>
      <c r="E259" s="176"/>
      <c r="F259" s="176"/>
      <c r="G259" s="177"/>
      <c r="H259" s="162" t="s">
        <v>42</v>
      </c>
      <c r="I259" s="162" t="s">
        <v>23</v>
      </c>
      <c r="J259" s="162" t="s">
        <v>43</v>
      </c>
      <c r="K259" s="113"/>
    </row>
    <row r="260" spans="1:12" ht="17.100000000000001" customHeight="1">
      <c r="A260" s="163"/>
      <c r="B260" s="163"/>
      <c r="C260" s="178"/>
      <c r="D260" s="179"/>
      <c r="E260" s="179"/>
      <c r="F260" s="179"/>
      <c r="G260" s="180"/>
      <c r="H260" s="163"/>
      <c r="I260" s="163"/>
      <c r="J260" s="163"/>
      <c r="K260" s="113"/>
    </row>
    <row r="261" spans="1:12" ht="17.100000000000001" customHeight="1">
      <c r="A261" s="164"/>
      <c r="B261" s="164"/>
      <c r="C261" s="181"/>
      <c r="D261" s="182"/>
      <c r="E261" s="182"/>
      <c r="F261" s="182"/>
      <c r="G261" s="183"/>
      <c r="H261" s="164"/>
      <c r="I261" s="164"/>
      <c r="J261" s="164"/>
      <c r="K261" s="113"/>
    </row>
    <row r="262" spans="1:12" ht="13.5" thickBot="1">
      <c r="A262" s="70">
        <v>1</v>
      </c>
      <c r="B262" s="12">
        <v>2</v>
      </c>
      <c r="C262" s="171">
        <v>3</v>
      </c>
      <c r="D262" s="172"/>
      <c r="E262" s="172"/>
      <c r="F262" s="172"/>
      <c r="G262" s="173"/>
      <c r="H262" s="13" t="s">
        <v>2</v>
      </c>
      <c r="I262" s="13" t="s">
        <v>25</v>
      </c>
      <c r="J262" s="13" t="s">
        <v>26</v>
      </c>
      <c r="K262" s="114"/>
    </row>
    <row r="263" spans="1:12" ht="12.75" customHeight="1">
      <c r="A263" s="74" t="s">
        <v>33</v>
      </c>
      <c r="B263" s="38" t="s">
        <v>8</v>
      </c>
      <c r="C263" s="184" t="s">
        <v>17</v>
      </c>
      <c r="D263" s="185"/>
      <c r="E263" s="185"/>
      <c r="F263" s="185"/>
      <c r="G263" s="186"/>
      <c r="H263" s="66">
        <f>H265+H270+H275</f>
        <v>3721128</v>
      </c>
      <c r="I263" s="66">
        <f>I265+I270+I275</f>
        <v>1257990.32</v>
      </c>
      <c r="J263" s="127">
        <f>J265+J270+J275</f>
        <v>2463137.6800000002</v>
      </c>
    </row>
    <row r="264" spans="1:12" ht="12.75" customHeight="1">
      <c r="A264" s="75" t="s">
        <v>11</v>
      </c>
      <c r="B264" s="39"/>
      <c r="C264" s="205"/>
      <c r="D264" s="206"/>
      <c r="E264" s="206"/>
      <c r="F264" s="206"/>
      <c r="G264" s="207"/>
      <c r="H264" s="43"/>
      <c r="I264" s="44"/>
      <c r="J264" s="45"/>
    </row>
    <row r="265" spans="1:12" ht="12.75" customHeight="1">
      <c r="A265" s="74" t="s">
        <v>34</v>
      </c>
      <c r="B265" s="49" t="s">
        <v>12</v>
      </c>
      <c r="C265" s="154" t="s">
        <v>17</v>
      </c>
      <c r="D265" s="155"/>
      <c r="E265" s="155"/>
      <c r="F265" s="155"/>
      <c r="G265" s="156"/>
      <c r="H265" s="52">
        <v>0</v>
      </c>
      <c r="I265" s="52">
        <v>0</v>
      </c>
      <c r="J265" s="89">
        <v>0</v>
      </c>
    </row>
    <row r="266" spans="1:12" ht="12.75" customHeight="1">
      <c r="A266" s="75" t="s">
        <v>10</v>
      </c>
      <c r="B266" s="50"/>
      <c r="C266" s="194"/>
      <c r="D266" s="195"/>
      <c r="E266" s="195"/>
      <c r="F266" s="195"/>
      <c r="G266" s="196"/>
      <c r="H266" s="62"/>
      <c r="I266" s="63"/>
      <c r="J266" s="64"/>
    </row>
    <row r="267" spans="1:12" hidden="1">
      <c r="A267" s="130"/>
      <c r="B267" s="131" t="s">
        <v>12</v>
      </c>
      <c r="C267" s="132"/>
      <c r="D267" s="202"/>
      <c r="E267" s="203"/>
      <c r="F267" s="203"/>
      <c r="G267" s="204"/>
      <c r="H267" s="133"/>
      <c r="I267" s="134"/>
      <c r="J267" s="135"/>
      <c r="K267" s="136" t="str">
        <f>C267 &amp; D267 &amp; G267</f>
        <v/>
      </c>
      <c r="L267" s="137"/>
    </row>
    <row r="268" spans="1:12" s="84" customFormat="1">
      <c r="A268" s="138"/>
      <c r="B268" s="139" t="s">
        <v>12</v>
      </c>
      <c r="C268" s="140"/>
      <c r="D268" s="208"/>
      <c r="E268" s="208"/>
      <c r="F268" s="208"/>
      <c r="G268" s="209"/>
      <c r="H268" s="141"/>
      <c r="I268" s="142"/>
      <c r="J268" s="143">
        <f>MAX(H268-I268,0)</f>
        <v>0</v>
      </c>
      <c r="K268" s="144" t="str">
        <f>C268 &amp; D268 &amp; G268</f>
        <v/>
      </c>
      <c r="L268" s="145" t="str">
        <f>C268 &amp; D268 &amp; G268</f>
        <v/>
      </c>
    </row>
    <row r="269" spans="1:12" ht="12.75" hidden="1" customHeight="1">
      <c r="A269" s="76"/>
      <c r="B269" s="17"/>
      <c r="C269" s="14"/>
      <c r="D269" s="14"/>
      <c r="E269" s="14"/>
      <c r="F269" s="14"/>
      <c r="G269" s="14"/>
      <c r="H269" s="34"/>
      <c r="I269" s="35"/>
      <c r="J269" s="55"/>
      <c r="K269" s="116"/>
    </row>
    <row r="270" spans="1:12" ht="12.75" customHeight="1">
      <c r="A270" s="74" t="s">
        <v>35</v>
      </c>
      <c r="B270" s="50" t="s">
        <v>13</v>
      </c>
      <c r="C270" s="194" t="s">
        <v>17</v>
      </c>
      <c r="D270" s="195"/>
      <c r="E270" s="195"/>
      <c r="F270" s="195"/>
      <c r="G270" s="196"/>
      <c r="H270" s="52">
        <v>0</v>
      </c>
      <c r="I270" s="52">
        <v>0</v>
      </c>
      <c r="J270" s="90">
        <v>0</v>
      </c>
    </row>
    <row r="271" spans="1:12" ht="12.75" customHeight="1">
      <c r="A271" s="75" t="s">
        <v>10</v>
      </c>
      <c r="B271" s="50"/>
      <c r="C271" s="194"/>
      <c r="D271" s="195"/>
      <c r="E271" s="195"/>
      <c r="F271" s="195"/>
      <c r="G271" s="196"/>
      <c r="H271" s="62"/>
      <c r="I271" s="63"/>
      <c r="J271" s="64"/>
    </row>
    <row r="272" spans="1:12" ht="12.75" hidden="1" customHeight="1">
      <c r="A272" s="130"/>
      <c r="B272" s="131" t="s">
        <v>13</v>
      </c>
      <c r="C272" s="132"/>
      <c r="D272" s="202"/>
      <c r="E272" s="203"/>
      <c r="F272" s="203"/>
      <c r="G272" s="204"/>
      <c r="H272" s="133"/>
      <c r="I272" s="134"/>
      <c r="J272" s="135"/>
      <c r="K272" s="136" t="str">
        <f>C272 &amp; D272 &amp; G272</f>
        <v/>
      </c>
      <c r="L272" s="137"/>
    </row>
    <row r="273" spans="1:12" s="84" customFormat="1">
      <c r="A273" s="138"/>
      <c r="B273" s="139" t="s">
        <v>13</v>
      </c>
      <c r="C273" s="140"/>
      <c r="D273" s="208"/>
      <c r="E273" s="208"/>
      <c r="F273" s="208"/>
      <c r="G273" s="209"/>
      <c r="H273" s="141"/>
      <c r="I273" s="142"/>
      <c r="J273" s="143">
        <f>MAX(H273-I273,0)</f>
        <v>0</v>
      </c>
      <c r="K273" s="144" t="str">
        <f>C273 &amp; D273 &amp; G273</f>
        <v/>
      </c>
      <c r="L273" s="145" t="str">
        <f>C273 &amp; D273 &amp; G273</f>
        <v/>
      </c>
    </row>
    <row r="274" spans="1:12" ht="12.75" hidden="1" customHeight="1">
      <c r="A274" s="76"/>
      <c r="B274" s="16"/>
      <c r="C274" s="14"/>
      <c r="D274" s="14"/>
      <c r="E274" s="14"/>
      <c r="F274" s="14"/>
      <c r="G274" s="14"/>
      <c r="H274" s="34"/>
      <c r="I274" s="35"/>
      <c r="J274" s="55"/>
      <c r="K274" s="116"/>
    </row>
    <row r="275" spans="1:12" ht="12.75" customHeight="1">
      <c r="A275" s="74" t="s">
        <v>16</v>
      </c>
      <c r="B275" s="50" t="s">
        <v>9</v>
      </c>
      <c r="C275" s="199" t="s">
        <v>53</v>
      </c>
      <c r="D275" s="200"/>
      <c r="E275" s="200"/>
      <c r="F275" s="200"/>
      <c r="G275" s="201"/>
      <c r="H275" s="52">
        <v>3721128</v>
      </c>
      <c r="I275" s="52">
        <v>1257990.32</v>
      </c>
      <c r="J275" s="91">
        <f>IF(AND(H275&lt;&gt;0,H275&lt;&gt;""),MAX(H275-I275,0),0)</f>
        <v>2463137.6800000002</v>
      </c>
    </row>
    <row r="276" spans="1:12" ht="22.5">
      <c r="A276" s="74" t="s">
        <v>54</v>
      </c>
      <c r="B276" s="50" t="s">
        <v>9</v>
      </c>
      <c r="C276" s="199" t="s">
        <v>55</v>
      </c>
      <c r="D276" s="200"/>
      <c r="E276" s="200"/>
      <c r="F276" s="200"/>
      <c r="G276" s="201"/>
      <c r="H276" s="52">
        <v>3721128</v>
      </c>
      <c r="I276" s="52">
        <v>1257990.32</v>
      </c>
      <c r="J276" s="91">
        <f>IF(AND(H276&lt;&gt;0,H276&lt;&gt;""),MAX(H276-I276,0),0)</f>
        <v>2463137.6800000002</v>
      </c>
    </row>
    <row r="277" spans="1:12" ht="35.25" customHeight="1">
      <c r="A277" s="74" t="s">
        <v>57</v>
      </c>
      <c r="B277" s="50" t="s">
        <v>9</v>
      </c>
      <c r="C277" s="199" t="s">
        <v>56</v>
      </c>
      <c r="D277" s="200"/>
      <c r="E277" s="200"/>
      <c r="F277" s="200"/>
      <c r="G277" s="201"/>
      <c r="H277" s="52">
        <v>0</v>
      </c>
      <c r="I277" s="52">
        <v>0</v>
      </c>
      <c r="J277" s="91">
        <f>IF(AND(H277&lt;&gt;0,H277&lt;&gt;""),MAX(H277-I277,0),0)</f>
        <v>0</v>
      </c>
    </row>
    <row r="278" spans="1:12">
      <c r="A278" s="108" t="s">
        <v>84</v>
      </c>
      <c r="B278" s="109" t="s">
        <v>14</v>
      </c>
      <c r="C278" s="107" t="s">
        <v>72</v>
      </c>
      <c r="D278" s="157" t="s">
        <v>83</v>
      </c>
      <c r="E278" s="158"/>
      <c r="F278" s="158"/>
      <c r="G278" s="159"/>
      <c r="H278" s="96">
        <v>-27199000</v>
      </c>
      <c r="I278" s="96">
        <v>-8389116.8900000006</v>
      </c>
      <c r="J278" s="111" t="s">
        <v>58</v>
      </c>
      <c r="K278" s="106" t="str">
        <f t="shared" ref="K278:K285" si="7">C278 &amp; D278 &amp; G278</f>
        <v>00001050000000000500</v>
      </c>
      <c r="L278" s="106" t="s">
        <v>85</v>
      </c>
    </row>
    <row r="279" spans="1:12">
      <c r="A279" s="108" t="s">
        <v>87</v>
      </c>
      <c r="B279" s="109" t="s">
        <v>14</v>
      </c>
      <c r="C279" s="107" t="s">
        <v>72</v>
      </c>
      <c r="D279" s="157" t="s">
        <v>86</v>
      </c>
      <c r="E279" s="158"/>
      <c r="F279" s="158"/>
      <c r="G279" s="159"/>
      <c r="H279" s="96">
        <v>-27199000</v>
      </c>
      <c r="I279" s="96">
        <v>-8389116.8900000006</v>
      </c>
      <c r="J279" s="111" t="s">
        <v>58</v>
      </c>
      <c r="K279" s="106" t="str">
        <f t="shared" si="7"/>
        <v>00001050200000000500</v>
      </c>
      <c r="L279" s="106" t="s">
        <v>88</v>
      </c>
    </row>
    <row r="280" spans="1:12" ht="22.5">
      <c r="A280" s="108" t="s">
        <v>90</v>
      </c>
      <c r="B280" s="109" t="s">
        <v>14</v>
      </c>
      <c r="C280" s="107" t="s">
        <v>72</v>
      </c>
      <c r="D280" s="157" t="s">
        <v>89</v>
      </c>
      <c r="E280" s="158"/>
      <c r="F280" s="158"/>
      <c r="G280" s="159"/>
      <c r="H280" s="96">
        <v>-27199000</v>
      </c>
      <c r="I280" s="96">
        <v>-8389116.8900000006</v>
      </c>
      <c r="J280" s="111" t="s">
        <v>58</v>
      </c>
      <c r="K280" s="106" t="str">
        <f t="shared" si="7"/>
        <v>00001050201000000510</v>
      </c>
      <c r="L280" s="106" t="s">
        <v>91</v>
      </c>
    </row>
    <row r="281" spans="1:12" ht="22.5">
      <c r="A281" s="94" t="s">
        <v>93</v>
      </c>
      <c r="B281" s="110" t="s">
        <v>14</v>
      </c>
      <c r="C281" s="122" t="s">
        <v>72</v>
      </c>
      <c r="D281" s="160" t="s">
        <v>92</v>
      </c>
      <c r="E281" s="160"/>
      <c r="F281" s="160"/>
      <c r="G281" s="161"/>
      <c r="H281" s="77">
        <v>-27199000</v>
      </c>
      <c r="I281" s="77">
        <v>-8389116.8900000006</v>
      </c>
      <c r="J281" s="65" t="s">
        <v>17</v>
      </c>
      <c r="K281" s="106" t="str">
        <f t="shared" si="7"/>
        <v>00001050201100000510</v>
      </c>
      <c r="L281" s="4" t="str">
        <f>C281 &amp; D281 &amp; G281</f>
        <v>00001050201100000510</v>
      </c>
    </row>
    <row r="282" spans="1:12">
      <c r="A282" s="108" t="s">
        <v>71</v>
      </c>
      <c r="B282" s="109" t="s">
        <v>15</v>
      </c>
      <c r="C282" s="107" t="s">
        <v>72</v>
      </c>
      <c r="D282" s="157" t="s">
        <v>73</v>
      </c>
      <c r="E282" s="158"/>
      <c r="F282" s="158"/>
      <c r="G282" s="159"/>
      <c r="H282" s="96">
        <v>30920128</v>
      </c>
      <c r="I282" s="96">
        <v>9647107.2100000009</v>
      </c>
      <c r="J282" s="111" t="s">
        <v>58</v>
      </c>
      <c r="K282" s="106" t="str">
        <f t="shared" si="7"/>
        <v>00001050000000000600</v>
      </c>
      <c r="L282" s="106" t="s">
        <v>74</v>
      </c>
    </row>
    <row r="283" spans="1:12">
      <c r="A283" s="108" t="s">
        <v>75</v>
      </c>
      <c r="B283" s="109" t="s">
        <v>15</v>
      </c>
      <c r="C283" s="107" t="s">
        <v>72</v>
      </c>
      <c r="D283" s="157" t="s">
        <v>76</v>
      </c>
      <c r="E283" s="158"/>
      <c r="F283" s="158"/>
      <c r="G283" s="159"/>
      <c r="H283" s="96">
        <v>30920128</v>
      </c>
      <c r="I283" s="96">
        <v>9647107.2100000009</v>
      </c>
      <c r="J283" s="111" t="s">
        <v>58</v>
      </c>
      <c r="K283" s="106" t="str">
        <f t="shared" si="7"/>
        <v>00001050200000000600</v>
      </c>
      <c r="L283" s="106" t="s">
        <v>77</v>
      </c>
    </row>
    <row r="284" spans="1:12" ht="22.5">
      <c r="A284" s="108" t="s">
        <v>78</v>
      </c>
      <c r="B284" s="109" t="s">
        <v>15</v>
      </c>
      <c r="C284" s="107" t="s">
        <v>72</v>
      </c>
      <c r="D284" s="157" t="s">
        <v>79</v>
      </c>
      <c r="E284" s="158"/>
      <c r="F284" s="158"/>
      <c r="G284" s="159"/>
      <c r="H284" s="96">
        <v>30920128</v>
      </c>
      <c r="I284" s="96">
        <v>9647107.2100000009</v>
      </c>
      <c r="J284" s="111" t="s">
        <v>58</v>
      </c>
      <c r="K284" s="106" t="str">
        <f t="shared" si="7"/>
        <v>00001050201000000610</v>
      </c>
      <c r="L284" s="106" t="s">
        <v>80</v>
      </c>
    </row>
    <row r="285" spans="1:12" ht="22.5">
      <c r="A285" s="95" t="s">
        <v>81</v>
      </c>
      <c r="B285" s="110" t="s">
        <v>15</v>
      </c>
      <c r="C285" s="122" t="s">
        <v>72</v>
      </c>
      <c r="D285" s="160" t="s">
        <v>82</v>
      </c>
      <c r="E285" s="160"/>
      <c r="F285" s="160"/>
      <c r="G285" s="161"/>
      <c r="H285" s="97">
        <v>30920128</v>
      </c>
      <c r="I285" s="97">
        <v>9647107.2100000009</v>
      </c>
      <c r="J285" s="98" t="s">
        <v>17</v>
      </c>
      <c r="K285" s="105" t="str">
        <f t="shared" si="7"/>
        <v>00001050201100000610</v>
      </c>
      <c r="L285" s="4" t="str">
        <f>C285 &amp; D285 &amp; G285</f>
        <v>00001050201100000610</v>
      </c>
    </row>
    <row r="286" spans="1:12">
      <c r="A286" s="26"/>
      <c r="B286" s="29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2">
      <c r="A287" s="26"/>
      <c r="B287" s="29"/>
      <c r="C287" s="22"/>
      <c r="D287" s="22"/>
      <c r="E287" s="22"/>
      <c r="F287" s="22"/>
      <c r="G287" s="22"/>
      <c r="H287" s="22"/>
      <c r="I287" s="22"/>
      <c r="J287" s="22"/>
      <c r="K287" s="93"/>
      <c r="L287" s="93"/>
    </row>
    <row r="288" spans="1:12" ht="21.75" customHeight="1">
      <c r="A288" s="24" t="s">
        <v>48</v>
      </c>
      <c r="B288" s="197"/>
      <c r="C288" s="197"/>
      <c r="D288" s="197"/>
      <c r="E288" s="29"/>
      <c r="F288" s="29"/>
      <c r="G288" s="22"/>
      <c r="H288" s="68" t="s">
        <v>50</v>
      </c>
      <c r="I288" s="67"/>
      <c r="J288" s="67"/>
      <c r="K288" s="93"/>
      <c r="L288" s="93"/>
    </row>
    <row r="289" spans="1:12">
      <c r="A289" s="3" t="s">
        <v>46</v>
      </c>
      <c r="B289" s="193" t="s">
        <v>47</v>
      </c>
      <c r="C289" s="193"/>
      <c r="D289" s="193"/>
      <c r="E289" s="29"/>
      <c r="F289" s="29"/>
      <c r="G289" s="22"/>
      <c r="H289" s="22"/>
      <c r="I289" s="69" t="s">
        <v>51</v>
      </c>
      <c r="J289" s="29" t="s">
        <v>47</v>
      </c>
      <c r="K289" s="93"/>
      <c r="L289" s="93"/>
    </row>
    <row r="290" spans="1:12">
      <c r="A290" s="3"/>
      <c r="B290" s="29"/>
      <c r="C290" s="22"/>
      <c r="D290" s="22"/>
      <c r="E290" s="22"/>
      <c r="F290" s="22"/>
      <c r="G290" s="22"/>
      <c r="H290" s="22"/>
      <c r="I290" s="22"/>
      <c r="J290" s="22"/>
      <c r="K290" s="93"/>
      <c r="L290" s="93"/>
    </row>
    <row r="291" spans="1:12" ht="21.75" customHeight="1">
      <c r="A291" s="3" t="s">
        <v>49</v>
      </c>
      <c r="B291" s="198"/>
      <c r="C291" s="198"/>
      <c r="D291" s="198"/>
      <c r="E291" s="119"/>
      <c r="F291" s="119"/>
      <c r="G291" s="22"/>
      <c r="H291" s="22"/>
      <c r="I291" s="22"/>
      <c r="J291" s="22"/>
      <c r="K291" s="93"/>
      <c r="L291" s="93"/>
    </row>
    <row r="292" spans="1:12">
      <c r="A292" s="3" t="s">
        <v>46</v>
      </c>
      <c r="B292" s="193" t="s">
        <v>47</v>
      </c>
      <c r="C292" s="193"/>
      <c r="D292" s="193"/>
      <c r="E292" s="29"/>
      <c r="F292" s="29"/>
      <c r="G292" s="22"/>
      <c r="H292" s="22"/>
      <c r="I292" s="22"/>
      <c r="J292" s="22"/>
      <c r="K292" s="93"/>
      <c r="L292" s="93"/>
    </row>
    <row r="293" spans="1:12">
      <c r="A293" s="3"/>
      <c r="B293" s="29"/>
      <c r="C293" s="22"/>
      <c r="D293" s="22"/>
      <c r="E293" s="22"/>
      <c r="F293" s="22"/>
      <c r="G293" s="22"/>
      <c r="H293" s="22"/>
      <c r="I293" s="22"/>
      <c r="J293" s="22"/>
      <c r="K293" s="93"/>
      <c r="L293" s="93"/>
    </row>
    <row r="294" spans="1:12">
      <c r="A294" s="3" t="s">
        <v>31</v>
      </c>
      <c r="B294" s="29"/>
      <c r="C294" s="22"/>
      <c r="D294" s="22"/>
      <c r="E294" s="22"/>
      <c r="F294" s="22"/>
      <c r="G294" s="22"/>
      <c r="H294" s="22"/>
      <c r="I294" s="22"/>
      <c r="J294" s="22"/>
      <c r="K294" s="93"/>
      <c r="L294" s="93"/>
    </row>
    <row r="295" spans="1:12">
      <c r="A295" s="26"/>
      <c r="B295" s="29"/>
      <c r="C295" s="22"/>
      <c r="D295" s="22"/>
      <c r="E295" s="22"/>
      <c r="F295" s="22"/>
      <c r="G295" s="22"/>
      <c r="H295" s="22"/>
      <c r="I295" s="22"/>
      <c r="J295" s="22"/>
      <c r="K295" s="93"/>
      <c r="L295" s="93"/>
    </row>
    <row r="296" spans="1:12">
      <c r="K296" s="93"/>
      <c r="L296" s="93"/>
    </row>
    <row r="297" spans="1:12">
      <c r="K297" s="93"/>
      <c r="L297" s="93"/>
    </row>
    <row r="298" spans="1:12">
      <c r="K298" s="93"/>
      <c r="L298" s="93"/>
    </row>
    <row r="299" spans="1:12">
      <c r="K299" s="93"/>
      <c r="L299" s="93"/>
    </row>
    <row r="300" spans="1:12">
      <c r="K300" s="93"/>
      <c r="L300" s="93"/>
    </row>
    <row r="301" spans="1:12">
      <c r="K301" s="93"/>
      <c r="L301" s="93"/>
    </row>
  </sheetData>
  <mergeCells count="285">
    <mergeCell ref="D284:G284"/>
    <mergeCell ref="D285:G285"/>
    <mergeCell ref="J84:J86"/>
    <mergeCell ref="I84:I86"/>
    <mergeCell ref="A84:A86"/>
    <mergeCell ref="C88:G88"/>
    <mergeCell ref="C84:G86"/>
    <mergeCell ref="E99:F99"/>
    <mergeCell ref="I259:I261"/>
    <mergeCell ref="C255:G255"/>
    <mergeCell ref="B292:D292"/>
    <mergeCell ref="C266:G266"/>
    <mergeCell ref="C270:G270"/>
    <mergeCell ref="C271:G271"/>
    <mergeCell ref="B288:D288"/>
    <mergeCell ref="B291:D291"/>
    <mergeCell ref="C275:G275"/>
    <mergeCell ref="C277:G277"/>
    <mergeCell ref="H259:H261"/>
    <mergeCell ref="C259:G261"/>
    <mergeCell ref="D267:G267"/>
    <mergeCell ref="C262:G262"/>
    <mergeCell ref="C263:G263"/>
    <mergeCell ref="C264:G264"/>
    <mergeCell ref="B289:D289"/>
    <mergeCell ref="C276:G276"/>
    <mergeCell ref="A259:A261"/>
    <mergeCell ref="B259:B261"/>
    <mergeCell ref="J259:J261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7:G87"/>
    <mergeCell ref="A257:J257"/>
    <mergeCell ref="C89:G89"/>
    <mergeCell ref="H84:H86"/>
    <mergeCell ref="B84:B86"/>
    <mergeCell ref="A82:J82"/>
    <mergeCell ref="C265:G265"/>
    <mergeCell ref="D282:G282"/>
    <mergeCell ref="D283:G283"/>
    <mergeCell ref="D280:G280"/>
    <mergeCell ref="D281:G281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D268:G268"/>
    <mergeCell ref="D278:G278"/>
    <mergeCell ref="D279:G279"/>
    <mergeCell ref="D272:G272"/>
    <mergeCell ref="D273:G273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50:F250"/>
    <mergeCell ref="E251:F251"/>
    <mergeCell ref="E252:F252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0" max="16383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2017-11-24T09:17:21Z</dcterms:modified>
</cp:coreProperties>
</file>